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shimaru.azusa\Downloads\"/>
    </mc:Choice>
  </mc:AlternateContent>
  <xr:revisionPtr revIDLastSave="0" documentId="13_ncr:1_{FCB74DCA-F67D-4C82-BB17-51FE67F0391B}" xr6:coauthVersionLast="47" xr6:coauthVersionMax="47" xr10:uidLastSave="{00000000-0000-0000-0000-000000000000}"/>
  <bookViews>
    <workbookView xWindow="-120" yWindow="-120" windowWidth="29040" windowHeight="15840" firstSheet="2" activeTab="2" xr2:uid="{54A949D9-F030-47B9-9C47-9E02BBF41EC0}"/>
  </bookViews>
  <sheets>
    <sheet name="小学生・中学生アンケート元データ" sheetId="1" state="hidden" r:id="rId1"/>
    <sheet name="SDGs集計用" sheetId="3" state="hidden" r:id="rId2"/>
    <sheet name="クロス集計結果一覧" sheetId="2" r:id="rId3"/>
    <sheet name="住みやすさ" sheetId="20" r:id="rId4"/>
    <sheet name="誇りや愛着、親しみ" sheetId="21" r:id="rId5"/>
    <sheet name="居住意向" sheetId="22" r:id="rId6"/>
    <sheet name="住んでいたい理由" sheetId="23" r:id="rId7"/>
    <sheet name="住んでいたくない理由" sheetId="24" r:id="rId8"/>
    <sheet name="良いまちにするために大切なこと" sheetId="25" r:id="rId9"/>
    <sheet name="将来の三郷市" sheetId="26" r:id="rId10"/>
    <sheet name="今後力をいれていくこと" sheetId="27" r:id="rId11"/>
    <sheet name="SDGsの認知" sheetId="28" r:id="rId12"/>
    <sheet name="SDGsのに繋がる行動" sheetId="29" r:id="rId13"/>
    <sheet name="行動が繋がるSDGsのゴール" sheetId="30" r:id="rId14"/>
  </sheets>
  <definedNames>
    <definedName name="_xlnm._FilterDatabase" localSheetId="1" hidden="1">SDGs集計用!$A$1:$S$1</definedName>
    <definedName name="_xlnm._FilterDatabase" localSheetId="0" hidden="1">小学生・中学生アンケート元データ!$A$1:$AT$1475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J5" i="2"/>
  <c r="CX8" i="2"/>
  <c r="CY8" i="2"/>
  <c r="CZ8" i="2"/>
  <c r="DA8" i="2"/>
  <c r="DB8" i="2"/>
  <c r="DC8" i="2"/>
  <c r="DD8" i="2"/>
  <c r="DE8" i="2"/>
  <c r="DF8" i="2"/>
  <c r="DG8" i="2"/>
  <c r="DH8" i="2"/>
  <c r="DI8" i="2"/>
  <c r="DJ8" i="2"/>
  <c r="DK8" i="2"/>
  <c r="DL8" i="2"/>
  <c r="DM8" i="2"/>
  <c r="DN8" i="2"/>
  <c r="CW8" i="2"/>
  <c r="CX24" i="2"/>
  <c r="CY24" i="2"/>
  <c r="CZ24" i="2"/>
  <c r="DA24" i="2"/>
  <c r="DB24" i="2"/>
  <c r="DC24" i="2"/>
  <c r="DD24" i="2"/>
  <c r="DE24" i="2"/>
  <c r="DF24" i="2"/>
  <c r="DG24" i="2"/>
  <c r="DH24" i="2"/>
  <c r="DI24" i="2"/>
  <c r="DJ24" i="2"/>
  <c r="DK24" i="2"/>
  <c r="DL24" i="2"/>
  <c r="DM24" i="2"/>
  <c r="DN24" i="2"/>
  <c r="CW24" i="2"/>
  <c r="CX22" i="2"/>
  <c r="CY22" i="2"/>
  <c r="CZ22" i="2"/>
  <c r="DA22" i="2"/>
  <c r="DB22" i="2"/>
  <c r="DC22" i="2"/>
  <c r="DD22" i="2"/>
  <c r="DE22" i="2"/>
  <c r="DF22" i="2"/>
  <c r="DG22" i="2"/>
  <c r="DH22" i="2"/>
  <c r="DI22" i="2"/>
  <c r="DJ22" i="2"/>
  <c r="DK22" i="2"/>
  <c r="DL22" i="2"/>
  <c r="DM22" i="2"/>
  <c r="DN22" i="2"/>
  <c r="CW22" i="2"/>
  <c r="CX20" i="2"/>
  <c r="CY20" i="2"/>
  <c r="CZ20" i="2"/>
  <c r="DA20" i="2"/>
  <c r="DB20" i="2"/>
  <c r="DC20" i="2"/>
  <c r="DD20" i="2"/>
  <c r="DE20" i="2"/>
  <c r="DF20" i="2"/>
  <c r="DG20" i="2"/>
  <c r="DH20" i="2"/>
  <c r="DI20" i="2"/>
  <c r="DJ20" i="2"/>
  <c r="DK20" i="2"/>
  <c r="DL20" i="2"/>
  <c r="DM20" i="2"/>
  <c r="DN20" i="2"/>
  <c r="CW20" i="2"/>
  <c r="CX18" i="2"/>
  <c r="CY18" i="2"/>
  <c r="CZ18" i="2"/>
  <c r="DA18" i="2"/>
  <c r="DB18" i="2"/>
  <c r="DC18" i="2"/>
  <c r="DD18" i="2"/>
  <c r="DE18" i="2"/>
  <c r="DF18" i="2"/>
  <c r="DG18" i="2"/>
  <c r="DH18" i="2"/>
  <c r="DI18" i="2"/>
  <c r="DJ18" i="2"/>
  <c r="DK18" i="2"/>
  <c r="DL18" i="2"/>
  <c r="DM18" i="2"/>
  <c r="DN18" i="2"/>
  <c r="CW18" i="2"/>
  <c r="CX16" i="2"/>
  <c r="CY16" i="2"/>
  <c r="CZ16" i="2"/>
  <c r="DA16" i="2"/>
  <c r="DB16" i="2"/>
  <c r="DC16" i="2"/>
  <c r="DD16" i="2"/>
  <c r="DE16" i="2"/>
  <c r="DF16" i="2"/>
  <c r="DG16" i="2"/>
  <c r="DH16" i="2"/>
  <c r="DI16" i="2"/>
  <c r="DJ16" i="2"/>
  <c r="DK16" i="2"/>
  <c r="DL16" i="2"/>
  <c r="DM16" i="2"/>
  <c r="DN16" i="2"/>
  <c r="CW16" i="2"/>
  <c r="CX14" i="2"/>
  <c r="CY14" i="2"/>
  <c r="CZ14" i="2"/>
  <c r="DA14" i="2"/>
  <c r="DB14" i="2"/>
  <c r="DC14" i="2"/>
  <c r="DD14" i="2"/>
  <c r="DE14" i="2"/>
  <c r="DF14" i="2"/>
  <c r="DG14" i="2"/>
  <c r="DH14" i="2"/>
  <c r="DI14" i="2"/>
  <c r="DJ14" i="2"/>
  <c r="DK14" i="2"/>
  <c r="DL14" i="2"/>
  <c r="DM14" i="2"/>
  <c r="DN14" i="2"/>
  <c r="CW14" i="2"/>
  <c r="CX12" i="2"/>
  <c r="CY12" i="2"/>
  <c r="CZ12" i="2"/>
  <c r="DA12" i="2"/>
  <c r="DB12" i="2"/>
  <c r="DC12" i="2"/>
  <c r="DD12" i="2"/>
  <c r="DE12" i="2"/>
  <c r="DF12" i="2"/>
  <c r="DG12" i="2"/>
  <c r="DH12" i="2"/>
  <c r="DI12" i="2"/>
  <c r="DJ12" i="2"/>
  <c r="DK12" i="2"/>
  <c r="DL12" i="2"/>
  <c r="DM12" i="2"/>
  <c r="DN12" i="2"/>
  <c r="CW12" i="2"/>
  <c r="CX10" i="2"/>
  <c r="CY10" i="2"/>
  <c r="CZ10" i="2"/>
  <c r="DA10" i="2"/>
  <c r="DB10" i="2"/>
  <c r="DC10" i="2"/>
  <c r="DD10" i="2"/>
  <c r="DE10" i="2"/>
  <c r="DF10" i="2"/>
  <c r="DG10" i="2"/>
  <c r="DH10" i="2"/>
  <c r="DI10" i="2"/>
  <c r="DJ10" i="2"/>
  <c r="DK10" i="2"/>
  <c r="DL10" i="2"/>
  <c r="DM10" i="2"/>
  <c r="DN10" i="2"/>
  <c r="CW10" i="2"/>
  <c r="CX6" i="2"/>
  <c r="CY6" i="2"/>
  <c r="CZ6" i="2"/>
  <c r="DA6" i="2"/>
  <c r="DB6" i="2"/>
  <c r="DC6" i="2"/>
  <c r="DD6" i="2"/>
  <c r="DE6" i="2"/>
  <c r="DF6" i="2"/>
  <c r="DG6" i="2"/>
  <c r="DH6" i="2"/>
  <c r="DI6" i="2"/>
  <c r="DJ6" i="2"/>
  <c r="DK6" i="2"/>
  <c r="DL6" i="2"/>
  <c r="DM6" i="2"/>
  <c r="DN6" i="2"/>
  <c r="CW6" i="2"/>
  <c r="CX4" i="2"/>
  <c r="CY4" i="2"/>
  <c r="CZ4" i="2"/>
  <c r="DA4" i="2"/>
  <c r="DB4" i="2"/>
  <c r="DC4" i="2"/>
  <c r="DD4" i="2"/>
  <c r="DE4" i="2"/>
  <c r="DF4" i="2"/>
  <c r="DG4" i="2"/>
  <c r="DH4" i="2"/>
  <c r="DI4" i="2"/>
  <c r="DJ4" i="2"/>
  <c r="DK4" i="2"/>
  <c r="DL4" i="2"/>
  <c r="DM4" i="2"/>
  <c r="DN4" i="2"/>
  <c r="CW4" i="2"/>
  <c r="CU24" i="2"/>
  <c r="CT24" i="2"/>
  <c r="CU22" i="2"/>
  <c r="CT22" i="2"/>
  <c r="CU20" i="2"/>
  <c r="CT20" i="2"/>
  <c r="CU18" i="2"/>
  <c r="CT18" i="2"/>
  <c r="CU16" i="2"/>
  <c r="CT16" i="2"/>
  <c r="CU14" i="2"/>
  <c r="CT14" i="2"/>
  <c r="CU12" i="2"/>
  <c r="CT12" i="2"/>
  <c r="CU10" i="2"/>
  <c r="CT10" i="2"/>
  <c r="CU8" i="2"/>
  <c r="CT8" i="2"/>
  <c r="CU6" i="2"/>
  <c r="CU4" i="2"/>
  <c r="CT6" i="2"/>
  <c r="CT4" i="2"/>
  <c r="CP24" i="2"/>
  <c r="CP22" i="2"/>
  <c r="CP20" i="2"/>
  <c r="CP18" i="2"/>
  <c r="CP16" i="2"/>
  <c r="CP14" i="2"/>
  <c r="CP12" i="2"/>
  <c r="CP10" i="2"/>
  <c r="CP8" i="2"/>
  <c r="CP6" i="2"/>
  <c r="CR24" i="2"/>
  <c r="CQ24" i="2"/>
  <c r="CR22" i="2"/>
  <c r="CQ22" i="2"/>
  <c r="CR20" i="2"/>
  <c r="CQ20" i="2"/>
  <c r="CR18" i="2"/>
  <c r="CQ18" i="2"/>
  <c r="CR16" i="2"/>
  <c r="CQ16" i="2"/>
  <c r="CR14" i="2"/>
  <c r="CQ14" i="2"/>
  <c r="CR12" i="2"/>
  <c r="CQ12" i="2"/>
  <c r="CR10" i="2"/>
  <c r="CQ10" i="2"/>
  <c r="CR8" i="2"/>
  <c r="CQ8" i="2"/>
  <c r="CR6" i="2"/>
  <c r="CQ6" i="2"/>
  <c r="CQ4" i="2"/>
  <c r="CR4" i="2"/>
  <c r="CP4" i="2"/>
  <c r="CN24" i="2"/>
  <c r="BU24" i="2"/>
  <c r="BV24" i="2"/>
  <c r="BW24" i="2"/>
  <c r="BX24" i="2"/>
  <c r="BY24" i="2"/>
  <c r="BZ24" i="2"/>
  <c r="CA24" i="2"/>
  <c r="CB24" i="2"/>
  <c r="CC24" i="2"/>
  <c r="CD24" i="2"/>
  <c r="CE24" i="2"/>
  <c r="CF24" i="2"/>
  <c r="CG24" i="2"/>
  <c r="CH24" i="2"/>
  <c r="CI24" i="2"/>
  <c r="CJ24" i="2"/>
  <c r="CK24" i="2"/>
  <c r="CL24" i="2"/>
  <c r="CM24" i="2"/>
  <c r="BT24" i="2"/>
  <c r="CN22" i="2"/>
  <c r="CM22" i="2"/>
  <c r="CL22" i="2"/>
  <c r="CK22" i="2"/>
  <c r="CJ22" i="2"/>
  <c r="CI22" i="2"/>
  <c r="CH22" i="2"/>
  <c r="CG22" i="2"/>
  <c r="CF22" i="2"/>
  <c r="CE22" i="2"/>
  <c r="CD22" i="2"/>
  <c r="CC22" i="2"/>
  <c r="CB22" i="2"/>
  <c r="CA22" i="2"/>
  <c r="BZ22" i="2"/>
  <c r="BY22" i="2"/>
  <c r="BX22" i="2"/>
  <c r="BW22" i="2"/>
  <c r="BV22" i="2"/>
  <c r="BU22" i="2"/>
  <c r="BT22" i="2"/>
  <c r="CN20" i="2"/>
  <c r="CM20" i="2"/>
  <c r="CL20" i="2"/>
  <c r="CK20" i="2"/>
  <c r="CJ20" i="2"/>
  <c r="CI20" i="2"/>
  <c r="CH20" i="2"/>
  <c r="CG20" i="2"/>
  <c r="CF20" i="2"/>
  <c r="CE20" i="2"/>
  <c r="CD20" i="2"/>
  <c r="CC20" i="2"/>
  <c r="CB20" i="2"/>
  <c r="CA20" i="2"/>
  <c r="BZ20" i="2"/>
  <c r="BY20" i="2"/>
  <c r="BX20" i="2"/>
  <c r="BW20" i="2"/>
  <c r="BV20" i="2"/>
  <c r="BU20" i="2"/>
  <c r="BT20" i="2"/>
  <c r="CN18" i="2"/>
  <c r="CM18" i="2"/>
  <c r="CL18" i="2"/>
  <c r="CK18" i="2"/>
  <c r="CJ18" i="2"/>
  <c r="CI18" i="2"/>
  <c r="CH18" i="2"/>
  <c r="CG18" i="2"/>
  <c r="CF18" i="2"/>
  <c r="CE18" i="2"/>
  <c r="CD18" i="2"/>
  <c r="CC18" i="2"/>
  <c r="CB18" i="2"/>
  <c r="CA18" i="2"/>
  <c r="BZ18" i="2"/>
  <c r="BY18" i="2"/>
  <c r="BX18" i="2"/>
  <c r="BW18" i="2"/>
  <c r="BV18" i="2"/>
  <c r="BU18" i="2"/>
  <c r="BT18" i="2"/>
  <c r="CN16" i="2"/>
  <c r="CM16" i="2"/>
  <c r="CL16" i="2"/>
  <c r="CK16" i="2"/>
  <c r="CJ16" i="2"/>
  <c r="CI16" i="2"/>
  <c r="CH16" i="2"/>
  <c r="CG16" i="2"/>
  <c r="CF16" i="2"/>
  <c r="CE16" i="2"/>
  <c r="CD16" i="2"/>
  <c r="CC16" i="2"/>
  <c r="CB16" i="2"/>
  <c r="CA16" i="2"/>
  <c r="BZ16" i="2"/>
  <c r="BY16" i="2"/>
  <c r="BX16" i="2"/>
  <c r="BW16" i="2"/>
  <c r="BV16" i="2"/>
  <c r="BU16" i="2"/>
  <c r="BT16" i="2"/>
  <c r="CN14" i="2"/>
  <c r="CM14" i="2"/>
  <c r="CL14" i="2"/>
  <c r="CK14" i="2"/>
  <c r="CJ14" i="2"/>
  <c r="CI14" i="2"/>
  <c r="CH14" i="2"/>
  <c r="CG14" i="2"/>
  <c r="CF14" i="2"/>
  <c r="CE14" i="2"/>
  <c r="CD14" i="2"/>
  <c r="CC14" i="2"/>
  <c r="CB14" i="2"/>
  <c r="CA14" i="2"/>
  <c r="BZ14" i="2"/>
  <c r="BY14" i="2"/>
  <c r="BX14" i="2"/>
  <c r="BW14" i="2"/>
  <c r="BV14" i="2"/>
  <c r="BU14" i="2"/>
  <c r="BT14" i="2"/>
  <c r="CN12" i="2"/>
  <c r="CM12" i="2"/>
  <c r="CL12" i="2"/>
  <c r="CK12" i="2"/>
  <c r="CJ12" i="2"/>
  <c r="CI12" i="2"/>
  <c r="CH12" i="2"/>
  <c r="CG12" i="2"/>
  <c r="CF12" i="2"/>
  <c r="CE12" i="2"/>
  <c r="CD12" i="2"/>
  <c r="CC12" i="2"/>
  <c r="CB12" i="2"/>
  <c r="CA12" i="2"/>
  <c r="BZ12" i="2"/>
  <c r="BY12" i="2"/>
  <c r="BX12" i="2"/>
  <c r="BW12" i="2"/>
  <c r="BV12" i="2"/>
  <c r="BU12" i="2"/>
  <c r="BT12" i="2"/>
  <c r="CN10" i="2"/>
  <c r="CM10" i="2"/>
  <c r="CL10" i="2"/>
  <c r="CK10" i="2"/>
  <c r="CJ10" i="2"/>
  <c r="CI10" i="2"/>
  <c r="CH10" i="2"/>
  <c r="CG10" i="2"/>
  <c r="CF10" i="2"/>
  <c r="CE10" i="2"/>
  <c r="CD10" i="2"/>
  <c r="CC10" i="2"/>
  <c r="CB10" i="2"/>
  <c r="CA10" i="2"/>
  <c r="BZ10" i="2"/>
  <c r="BY10" i="2"/>
  <c r="BX10" i="2"/>
  <c r="BW10" i="2"/>
  <c r="BV10" i="2"/>
  <c r="BU10" i="2"/>
  <c r="BT10" i="2"/>
  <c r="CN8" i="2"/>
  <c r="CM8" i="2"/>
  <c r="CL8" i="2"/>
  <c r="CK8" i="2"/>
  <c r="CJ8" i="2"/>
  <c r="CI8" i="2"/>
  <c r="CH8" i="2"/>
  <c r="CG8" i="2"/>
  <c r="CF8" i="2"/>
  <c r="CE8" i="2"/>
  <c r="CD8" i="2"/>
  <c r="CC8" i="2"/>
  <c r="CB8" i="2"/>
  <c r="CA8" i="2"/>
  <c r="BZ8" i="2"/>
  <c r="BY8" i="2"/>
  <c r="BX8" i="2"/>
  <c r="BW8" i="2"/>
  <c r="BV8" i="2"/>
  <c r="BU8" i="2"/>
  <c r="BT8" i="2"/>
  <c r="CN6" i="2"/>
  <c r="BU6" i="2"/>
  <c r="BV6" i="2"/>
  <c r="BW6" i="2"/>
  <c r="BX6" i="2"/>
  <c r="BY6" i="2"/>
  <c r="BZ6" i="2"/>
  <c r="CA6" i="2"/>
  <c r="CB6" i="2"/>
  <c r="CC6" i="2"/>
  <c r="CD6" i="2"/>
  <c r="CE6" i="2"/>
  <c r="CF6" i="2"/>
  <c r="CG6" i="2"/>
  <c r="CH6" i="2"/>
  <c r="CI6" i="2"/>
  <c r="CJ6" i="2"/>
  <c r="CK6" i="2"/>
  <c r="CL6" i="2"/>
  <c r="CM6" i="2"/>
  <c r="BT6" i="2"/>
  <c r="CN4" i="2"/>
  <c r="BU4" i="2"/>
  <c r="BV4" i="2"/>
  <c r="BW4" i="2"/>
  <c r="BX4" i="2"/>
  <c r="BY4" i="2"/>
  <c r="BZ4" i="2"/>
  <c r="CA4" i="2"/>
  <c r="CB4" i="2"/>
  <c r="CC4" i="2"/>
  <c r="CD4" i="2"/>
  <c r="CE4" i="2"/>
  <c r="CF4" i="2"/>
  <c r="CG4" i="2"/>
  <c r="CH4" i="2"/>
  <c r="CI4" i="2"/>
  <c r="CJ4" i="2"/>
  <c r="CK4" i="2"/>
  <c r="CL4" i="2"/>
  <c r="CM4" i="2"/>
  <c r="BT4" i="2"/>
  <c r="BR24" i="2"/>
  <c r="BG24" i="2"/>
  <c r="BH24" i="2"/>
  <c r="BI24" i="2"/>
  <c r="BJ24" i="2"/>
  <c r="BK24" i="2"/>
  <c r="BL24" i="2"/>
  <c r="BM24" i="2"/>
  <c r="BN24" i="2"/>
  <c r="BO24" i="2"/>
  <c r="BP24" i="2"/>
  <c r="BQ24" i="2"/>
  <c r="BF24" i="2"/>
  <c r="BR22" i="2"/>
  <c r="BQ22" i="2"/>
  <c r="BP22" i="2"/>
  <c r="BO22" i="2"/>
  <c r="BN22" i="2"/>
  <c r="BM22" i="2"/>
  <c r="BL22" i="2"/>
  <c r="BK22" i="2"/>
  <c r="BJ22" i="2"/>
  <c r="BI22" i="2"/>
  <c r="BH22" i="2"/>
  <c r="BG22" i="2"/>
  <c r="BF22" i="2"/>
  <c r="BR20" i="2"/>
  <c r="BQ20" i="2"/>
  <c r="BP20" i="2"/>
  <c r="BO20" i="2"/>
  <c r="BN20" i="2"/>
  <c r="BM20" i="2"/>
  <c r="BL20" i="2"/>
  <c r="BK20" i="2"/>
  <c r="BJ20" i="2"/>
  <c r="BI20" i="2"/>
  <c r="BH20" i="2"/>
  <c r="BG20" i="2"/>
  <c r="BF20" i="2"/>
  <c r="BR18" i="2"/>
  <c r="BQ18" i="2"/>
  <c r="BP18" i="2"/>
  <c r="BO18" i="2"/>
  <c r="BN18" i="2"/>
  <c r="BM18" i="2"/>
  <c r="BL18" i="2"/>
  <c r="BK18" i="2"/>
  <c r="BJ18" i="2"/>
  <c r="BI18" i="2"/>
  <c r="BH18" i="2"/>
  <c r="BG18" i="2"/>
  <c r="BF18" i="2"/>
  <c r="BR16" i="2"/>
  <c r="BQ16" i="2"/>
  <c r="BP16" i="2"/>
  <c r="BO16" i="2"/>
  <c r="BN16" i="2"/>
  <c r="BM16" i="2"/>
  <c r="BL16" i="2"/>
  <c r="BK16" i="2"/>
  <c r="BJ16" i="2"/>
  <c r="BI16" i="2"/>
  <c r="BH16" i="2"/>
  <c r="BG16" i="2"/>
  <c r="BF16" i="2"/>
  <c r="BR14" i="2"/>
  <c r="BQ14" i="2"/>
  <c r="BP14" i="2"/>
  <c r="BO14" i="2"/>
  <c r="BN14" i="2"/>
  <c r="BM14" i="2"/>
  <c r="BL14" i="2"/>
  <c r="BK14" i="2"/>
  <c r="BJ14" i="2"/>
  <c r="BI14" i="2"/>
  <c r="BH14" i="2"/>
  <c r="BG14" i="2"/>
  <c r="BF14" i="2"/>
  <c r="BR12" i="2"/>
  <c r="BQ12" i="2"/>
  <c r="BP12" i="2"/>
  <c r="BO12" i="2"/>
  <c r="BN12" i="2"/>
  <c r="BM12" i="2"/>
  <c r="BL12" i="2"/>
  <c r="BK12" i="2"/>
  <c r="BJ12" i="2"/>
  <c r="BI12" i="2"/>
  <c r="BH12" i="2"/>
  <c r="BG12" i="2"/>
  <c r="BF12" i="2"/>
  <c r="BR10" i="2"/>
  <c r="BQ10" i="2"/>
  <c r="BP10" i="2"/>
  <c r="BO10" i="2"/>
  <c r="BN10" i="2"/>
  <c r="BM10" i="2"/>
  <c r="BL10" i="2"/>
  <c r="BK10" i="2"/>
  <c r="BJ10" i="2"/>
  <c r="BI10" i="2"/>
  <c r="BH10" i="2"/>
  <c r="BG10" i="2"/>
  <c r="BF10" i="2"/>
  <c r="BR8" i="2"/>
  <c r="BQ8" i="2"/>
  <c r="BP8" i="2"/>
  <c r="BO8" i="2"/>
  <c r="BN8" i="2"/>
  <c r="BM8" i="2"/>
  <c r="BL8" i="2"/>
  <c r="BK8" i="2"/>
  <c r="BJ8" i="2"/>
  <c r="BI8" i="2"/>
  <c r="BH8" i="2"/>
  <c r="BG8" i="2"/>
  <c r="BF8" i="2"/>
  <c r="BR6" i="2"/>
  <c r="BF6" i="2"/>
  <c r="BG6" i="2"/>
  <c r="BH6" i="2"/>
  <c r="BI6" i="2"/>
  <c r="BJ6" i="2"/>
  <c r="BK6" i="2"/>
  <c r="BL6" i="2"/>
  <c r="BM6" i="2"/>
  <c r="BN6" i="2"/>
  <c r="BO6" i="2"/>
  <c r="BP6" i="2"/>
  <c r="BQ6" i="2"/>
  <c r="BR4" i="2"/>
  <c r="BG4" i="2"/>
  <c r="BH4" i="2"/>
  <c r="BI4" i="2"/>
  <c r="BJ4" i="2"/>
  <c r="BK4" i="2"/>
  <c r="BL4" i="2"/>
  <c r="BM4" i="2"/>
  <c r="BN4" i="2"/>
  <c r="BO4" i="2"/>
  <c r="BP4" i="2"/>
  <c r="BQ4" i="2"/>
  <c r="BF4" i="2"/>
  <c r="AN24" i="2"/>
  <c r="AO24" i="2"/>
  <c r="AP24" i="2"/>
  <c r="AQ24" i="2"/>
  <c r="AR24" i="2"/>
  <c r="AS24" i="2"/>
  <c r="AT24" i="2"/>
  <c r="AU24" i="2"/>
  <c r="AV24" i="2"/>
  <c r="AW24" i="2"/>
  <c r="AX24" i="2"/>
  <c r="AY24" i="2"/>
  <c r="AZ24" i="2"/>
  <c r="BA24" i="2"/>
  <c r="BB24" i="2"/>
  <c r="BC24" i="2"/>
  <c r="BD24" i="2"/>
  <c r="AM24" i="2"/>
  <c r="BD22" i="2"/>
  <c r="BC22" i="2"/>
  <c r="BB22" i="2"/>
  <c r="BA22" i="2"/>
  <c r="AZ22" i="2"/>
  <c r="AY22" i="2"/>
  <c r="AX22" i="2"/>
  <c r="AW22" i="2"/>
  <c r="AV22" i="2"/>
  <c r="AU22" i="2"/>
  <c r="AT22" i="2"/>
  <c r="AS22" i="2"/>
  <c r="AR22" i="2"/>
  <c r="AQ22" i="2"/>
  <c r="AP22" i="2"/>
  <c r="AO22" i="2"/>
  <c r="AN22" i="2"/>
  <c r="AM22" i="2"/>
  <c r="BD20" i="2"/>
  <c r="BC20" i="2"/>
  <c r="BB20" i="2"/>
  <c r="BA20" i="2"/>
  <c r="AZ20" i="2"/>
  <c r="AY20" i="2"/>
  <c r="AX20" i="2"/>
  <c r="AW20" i="2"/>
  <c r="AV20" i="2"/>
  <c r="AU20" i="2"/>
  <c r="AT20" i="2"/>
  <c r="AS20" i="2"/>
  <c r="AR20" i="2"/>
  <c r="AQ20" i="2"/>
  <c r="AP20" i="2"/>
  <c r="AO20" i="2"/>
  <c r="AN20" i="2"/>
  <c r="AM20" i="2"/>
  <c r="BD18" i="2"/>
  <c r="BC18" i="2"/>
  <c r="BB18" i="2"/>
  <c r="BA18" i="2"/>
  <c r="AZ18" i="2"/>
  <c r="AY18" i="2"/>
  <c r="AX18" i="2"/>
  <c r="AW18" i="2"/>
  <c r="AV18" i="2"/>
  <c r="AU18" i="2"/>
  <c r="AT18" i="2"/>
  <c r="AS18" i="2"/>
  <c r="AR18" i="2"/>
  <c r="AQ18" i="2"/>
  <c r="AP18" i="2"/>
  <c r="AO18" i="2"/>
  <c r="AN18" i="2"/>
  <c r="AM18" i="2"/>
  <c r="BD16" i="2"/>
  <c r="BC16" i="2"/>
  <c r="BB16" i="2"/>
  <c r="BA16" i="2"/>
  <c r="AZ16" i="2"/>
  <c r="AY16" i="2"/>
  <c r="AX16" i="2"/>
  <c r="AW16" i="2"/>
  <c r="AV16" i="2"/>
  <c r="AU16" i="2"/>
  <c r="AT16" i="2"/>
  <c r="AS16" i="2"/>
  <c r="AR16" i="2"/>
  <c r="AQ16" i="2"/>
  <c r="AP16" i="2"/>
  <c r="AO16" i="2"/>
  <c r="AN16" i="2"/>
  <c r="AM16" i="2"/>
  <c r="BD14" i="2"/>
  <c r="BC14" i="2"/>
  <c r="BB14" i="2"/>
  <c r="BA14" i="2"/>
  <c r="AZ14" i="2"/>
  <c r="AY14" i="2"/>
  <c r="AX14" i="2"/>
  <c r="AW14" i="2"/>
  <c r="AV14" i="2"/>
  <c r="AU14" i="2"/>
  <c r="AT14" i="2"/>
  <c r="AS14" i="2"/>
  <c r="AR14" i="2"/>
  <c r="AQ14" i="2"/>
  <c r="AP14" i="2"/>
  <c r="AO14" i="2"/>
  <c r="AN14" i="2"/>
  <c r="AM14" i="2"/>
  <c r="BD12" i="2"/>
  <c r="BC12" i="2"/>
  <c r="BB12" i="2"/>
  <c r="BA12" i="2"/>
  <c r="AZ12" i="2"/>
  <c r="AY12" i="2"/>
  <c r="AX12" i="2"/>
  <c r="AW12" i="2"/>
  <c r="AV12" i="2"/>
  <c r="AU12" i="2"/>
  <c r="AT12" i="2"/>
  <c r="AS12" i="2"/>
  <c r="AR12" i="2"/>
  <c r="AQ12" i="2"/>
  <c r="AP12" i="2"/>
  <c r="AO12" i="2"/>
  <c r="AN12" i="2"/>
  <c r="AM12" i="2"/>
  <c r="BD10" i="2"/>
  <c r="BC10" i="2"/>
  <c r="BB10" i="2"/>
  <c r="BA10" i="2"/>
  <c r="AZ10" i="2"/>
  <c r="AY10" i="2"/>
  <c r="AX10" i="2"/>
  <c r="AW10" i="2"/>
  <c r="AV10" i="2"/>
  <c r="AU10" i="2"/>
  <c r="AT10" i="2"/>
  <c r="AS10" i="2"/>
  <c r="AR10" i="2"/>
  <c r="AQ10" i="2"/>
  <c r="AP10" i="2"/>
  <c r="AO10" i="2"/>
  <c r="AN10" i="2"/>
  <c r="AM10" i="2"/>
  <c r="BD8" i="2"/>
  <c r="BC8" i="2"/>
  <c r="BB8" i="2"/>
  <c r="BA8" i="2"/>
  <c r="AZ8" i="2"/>
  <c r="AY8" i="2"/>
  <c r="AX8" i="2"/>
  <c r="AW8" i="2"/>
  <c r="AV8" i="2"/>
  <c r="AU8" i="2"/>
  <c r="AT8" i="2"/>
  <c r="AS8" i="2"/>
  <c r="AR8" i="2"/>
  <c r="AQ8" i="2"/>
  <c r="AP8" i="2"/>
  <c r="AO8" i="2"/>
  <c r="AN8" i="2"/>
  <c r="AM8" i="2"/>
  <c r="AN6" i="2"/>
  <c r="AO6" i="2"/>
  <c r="AP6" i="2"/>
  <c r="AQ6" i="2"/>
  <c r="AR6" i="2"/>
  <c r="AS6" i="2"/>
  <c r="AT6" i="2"/>
  <c r="AU6" i="2"/>
  <c r="AV6" i="2"/>
  <c r="AW6" i="2"/>
  <c r="AX6" i="2"/>
  <c r="AY6" i="2"/>
  <c r="AZ6" i="2"/>
  <c r="BA6" i="2"/>
  <c r="BB6" i="2"/>
  <c r="BC6" i="2"/>
  <c r="BD6" i="2"/>
  <c r="AM6" i="2"/>
  <c r="AN4" i="2"/>
  <c r="AO4" i="2"/>
  <c r="AP4" i="2"/>
  <c r="AQ4" i="2"/>
  <c r="AR4" i="2"/>
  <c r="AS4" i="2"/>
  <c r="AT4" i="2"/>
  <c r="AU4" i="2"/>
  <c r="AV4" i="2"/>
  <c r="AW4" i="2"/>
  <c r="AX4" i="2"/>
  <c r="AY4" i="2"/>
  <c r="AZ4" i="2"/>
  <c r="BA4" i="2"/>
  <c r="BB4" i="2"/>
  <c r="BC4" i="2"/>
  <c r="BD4" i="2"/>
  <c r="AM4" i="2"/>
  <c r="AF24" i="2"/>
  <c r="AG24" i="2"/>
  <c r="AH24" i="2"/>
  <c r="AI24" i="2"/>
  <c r="AJ24" i="2"/>
  <c r="AE24" i="2"/>
  <c r="AJ22" i="2"/>
  <c r="AI22" i="2"/>
  <c r="AH22" i="2"/>
  <c r="AG22" i="2"/>
  <c r="AF22" i="2"/>
  <c r="AE22" i="2"/>
  <c r="AJ20" i="2"/>
  <c r="AI20" i="2"/>
  <c r="AH20" i="2"/>
  <c r="AG20" i="2"/>
  <c r="AF20" i="2"/>
  <c r="AE20" i="2"/>
  <c r="AJ18" i="2"/>
  <c r="AI18" i="2"/>
  <c r="AH18" i="2"/>
  <c r="AG18" i="2"/>
  <c r="AF18" i="2"/>
  <c r="AE18" i="2"/>
  <c r="AJ16" i="2"/>
  <c r="AI16" i="2"/>
  <c r="AH16" i="2"/>
  <c r="AG16" i="2"/>
  <c r="AF16" i="2"/>
  <c r="AE16" i="2"/>
  <c r="AJ14" i="2"/>
  <c r="AI14" i="2"/>
  <c r="AH14" i="2"/>
  <c r="AG14" i="2"/>
  <c r="AF14" i="2"/>
  <c r="AE14" i="2"/>
  <c r="AJ12" i="2"/>
  <c r="AI12" i="2"/>
  <c r="AH12" i="2"/>
  <c r="AG12" i="2"/>
  <c r="AF12" i="2"/>
  <c r="AE12" i="2"/>
  <c r="AJ10" i="2"/>
  <c r="AI10" i="2"/>
  <c r="AH10" i="2"/>
  <c r="AG10" i="2"/>
  <c r="AF10" i="2"/>
  <c r="AE10" i="2"/>
  <c r="AJ8" i="2"/>
  <c r="AI8" i="2"/>
  <c r="AH8" i="2"/>
  <c r="AG8" i="2"/>
  <c r="AF8" i="2"/>
  <c r="AE8" i="2"/>
  <c r="AJ6" i="2"/>
  <c r="AF6" i="2"/>
  <c r="AG6" i="2"/>
  <c r="AH6" i="2"/>
  <c r="AI6" i="2"/>
  <c r="AE6" i="2"/>
  <c r="AJ4" i="2"/>
  <c r="AF4" i="2"/>
  <c r="AG4" i="2"/>
  <c r="AH4" i="2"/>
  <c r="AI4" i="2"/>
  <c r="AE4" i="2"/>
  <c r="X4" i="2"/>
  <c r="X24" i="2"/>
  <c r="Y24" i="2"/>
  <c r="Z24" i="2"/>
  <c r="AA24" i="2"/>
  <c r="AB24" i="2"/>
  <c r="W24" i="2"/>
  <c r="AB22" i="2"/>
  <c r="AA22" i="2"/>
  <c r="Z22" i="2"/>
  <c r="Y22" i="2"/>
  <c r="X22" i="2"/>
  <c r="W22" i="2"/>
  <c r="AB20" i="2"/>
  <c r="AA20" i="2"/>
  <c r="Z20" i="2"/>
  <c r="Y20" i="2"/>
  <c r="X20" i="2"/>
  <c r="W20" i="2"/>
  <c r="AB18" i="2"/>
  <c r="AA18" i="2"/>
  <c r="Z18" i="2"/>
  <c r="Y18" i="2"/>
  <c r="X18" i="2"/>
  <c r="W18" i="2"/>
  <c r="AB16" i="2"/>
  <c r="AA16" i="2"/>
  <c r="Z16" i="2"/>
  <c r="Y16" i="2"/>
  <c r="X16" i="2"/>
  <c r="W16" i="2"/>
  <c r="AB14" i="2"/>
  <c r="AA14" i="2"/>
  <c r="Z14" i="2"/>
  <c r="Y14" i="2"/>
  <c r="X14" i="2"/>
  <c r="W14" i="2"/>
  <c r="AB12" i="2"/>
  <c r="AA12" i="2"/>
  <c r="Z12" i="2"/>
  <c r="Y12" i="2"/>
  <c r="X12" i="2"/>
  <c r="W12" i="2"/>
  <c r="AB10" i="2"/>
  <c r="AA10" i="2"/>
  <c r="Z10" i="2"/>
  <c r="Y10" i="2"/>
  <c r="X10" i="2"/>
  <c r="W10" i="2"/>
  <c r="AB8" i="2"/>
  <c r="AA8" i="2"/>
  <c r="Z8" i="2"/>
  <c r="Y8" i="2"/>
  <c r="X8" i="2"/>
  <c r="W8" i="2"/>
  <c r="X6" i="2"/>
  <c r="Y6" i="2"/>
  <c r="Z6" i="2"/>
  <c r="AA6" i="2"/>
  <c r="AB6" i="2"/>
  <c r="W6" i="2"/>
  <c r="Y4" i="2"/>
  <c r="Z4" i="2"/>
  <c r="AA4" i="2"/>
  <c r="AB4" i="2"/>
  <c r="W4" i="2"/>
  <c r="U24" i="2"/>
  <c r="T24" i="2"/>
  <c r="S24" i="2"/>
  <c r="U22" i="2"/>
  <c r="T22" i="2"/>
  <c r="S22" i="2"/>
  <c r="U20" i="2"/>
  <c r="T20" i="2"/>
  <c r="S20" i="2"/>
  <c r="U18" i="2"/>
  <c r="T18" i="2"/>
  <c r="S18" i="2"/>
  <c r="U16" i="2"/>
  <c r="T16" i="2"/>
  <c r="S16" i="2"/>
  <c r="U14" i="2"/>
  <c r="T14" i="2"/>
  <c r="S14" i="2"/>
  <c r="U12" i="2"/>
  <c r="T12" i="2"/>
  <c r="S12" i="2"/>
  <c r="U10" i="2"/>
  <c r="T10" i="2"/>
  <c r="S10" i="2"/>
  <c r="U8" i="2"/>
  <c r="T8" i="2"/>
  <c r="S8" i="2"/>
  <c r="U6" i="2"/>
  <c r="T6" i="2"/>
  <c r="T4" i="2"/>
  <c r="S6" i="2"/>
  <c r="U4" i="2"/>
  <c r="S4" i="2"/>
  <c r="Q24" i="2"/>
  <c r="M24" i="2"/>
  <c r="N24" i="2"/>
  <c r="O24" i="2"/>
  <c r="P24" i="2"/>
  <c r="L24" i="2"/>
  <c r="Q22" i="2"/>
  <c r="P22" i="2"/>
  <c r="O22" i="2"/>
  <c r="N22" i="2"/>
  <c r="M22" i="2"/>
  <c r="L22" i="2"/>
  <c r="Q20" i="2"/>
  <c r="P20" i="2"/>
  <c r="O20" i="2"/>
  <c r="N20" i="2"/>
  <c r="M20" i="2"/>
  <c r="L20" i="2"/>
  <c r="Q18" i="2"/>
  <c r="P18" i="2"/>
  <c r="O18" i="2"/>
  <c r="N18" i="2"/>
  <c r="M18" i="2"/>
  <c r="L18" i="2"/>
  <c r="Q16" i="2"/>
  <c r="P16" i="2"/>
  <c r="O16" i="2"/>
  <c r="N16" i="2"/>
  <c r="M16" i="2"/>
  <c r="L16" i="2"/>
  <c r="Q14" i="2"/>
  <c r="P14" i="2"/>
  <c r="O14" i="2"/>
  <c r="N14" i="2"/>
  <c r="M14" i="2"/>
  <c r="L14" i="2"/>
  <c r="Q12" i="2"/>
  <c r="P12" i="2"/>
  <c r="O12" i="2"/>
  <c r="N12" i="2"/>
  <c r="M12" i="2"/>
  <c r="L12" i="2"/>
  <c r="Q10" i="2"/>
  <c r="P10" i="2"/>
  <c r="O10" i="2"/>
  <c r="N10" i="2"/>
  <c r="M10" i="2"/>
  <c r="L10" i="2"/>
  <c r="Q8" i="2"/>
  <c r="P8" i="2"/>
  <c r="O8" i="2"/>
  <c r="N8" i="2"/>
  <c r="M8" i="2"/>
  <c r="L8" i="2"/>
  <c r="Q6" i="2"/>
  <c r="M6" i="2"/>
  <c r="N6" i="2"/>
  <c r="O6" i="2"/>
  <c r="P6" i="2"/>
  <c r="L6" i="2"/>
  <c r="Q4" i="2"/>
  <c r="M4" i="2"/>
  <c r="N4" i="2"/>
  <c r="O4" i="2"/>
  <c r="P4" i="2"/>
  <c r="L4" i="2"/>
  <c r="J24" i="2"/>
  <c r="F24" i="2"/>
  <c r="G24" i="2"/>
  <c r="H24" i="2"/>
  <c r="I24" i="2"/>
  <c r="E24" i="2"/>
  <c r="J22" i="2"/>
  <c r="I22" i="2"/>
  <c r="H22" i="2"/>
  <c r="G22" i="2"/>
  <c r="F22" i="2"/>
  <c r="E22" i="2"/>
  <c r="J20" i="2"/>
  <c r="I20" i="2"/>
  <c r="H20" i="2"/>
  <c r="G20" i="2"/>
  <c r="F20" i="2"/>
  <c r="E20" i="2"/>
  <c r="J18" i="2"/>
  <c r="I18" i="2"/>
  <c r="H18" i="2"/>
  <c r="G18" i="2"/>
  <c r="F18" i="2"/>
  <c r="E18" i="2"/>
  <c r="J16" i="2"/>
  <c r="I16" i="2"/>
  <c r="H16" i="2"/>
  <c r="G16" i="2"/>
  <c r="F16" i="2"/>
  <c r="E16" i="2"/>
  <c r="J14" i="2"/>
  <c r="I14" i="2"/>
  <c r="H14" i="2"/>
  <c r="G14" i="2"/>
  <c r="F14" i="2"/>
  <c r="E14" i="2"/>
  <c r="J12" i="2"/>
  <c r="I12" i="2"/>
  <c r="H12" i="2"/>
  <c r="G12" i="2"/>
  <c r="F12" i="2"/>
  <c r="E12" i="2"/>
  <c r="J10" i="2"/>
  <c r="I10" i="2"/>
  <c r="H10" i="2"/>
  <c r="G10" i="2"/>
  <c r="F10" i="2"/>
  <c r="E10" i="2"/>
  <c r="J8" i="2"/>
  <c r="I8" i="2"/>
  <c r="H8" i="2"/>
  <c r="G8" i="2"/>
  <c r="F8" i="2"/>
  <c r="E8" i="2"/>
  <c r="J6" i="2"/>
  <c r="E6" i="2"/>
  <c r="F6" i="2"/>
  <c r="G6" i="2"/>
  <c r="H6" i="2"/>
  <c r="I6" i="2"/>
  <c r="J4" i="2"/>
  <c r="F4" i="2"/>
  <c r="G4" i="2"/>
  <c r="H4" i="2"/>
  <c r="I4" i="2"/>
  <c r="E4" i="2"/>
  <c r="DK7" i="2" l="1"/>
  <c r="DF7" i="2"/>
  <c r="CX7" i="2"/>
  <c r="DL7" i="2"/>
  <c r="CV4" i="2"/>
  <c r="CW5" i="2" s="1"/>
  <c r="CS10" i="2"/>
  <c r="CS12" i="2"/>
  <c r="CV22" i="2"/>
  <c r="DI23" i="2" s="1"/>
  <c r="CV12" i="2"/>
  <c r="DC13" i="2" s="1"/>
  <c r="CU13" i="2"/>
  <c r="CV10" i="2"/>
  <c r="CX11" i="2" s="1"/>
  <c r="CV24" i="2"/>
  <c r="DJ25" i="2" s="1"/>
  <c r="CS14" i="2"/>
  <c r="CU15" i="2" s="1"/>
  <c r="CV8" i="2"/>
  <c r="CV6" i="2"/>
  <c r="DI7" i="2" s="1"/>
  <c r="CS22" i="2"/>
  <c r="CU23" i="2" s="1"/>
  <c r="CV18" i="2"/>
  <c r="CX19" i="2" s="1"/>
  <c r="CV14" i="2"/>
  <c r="DG15" i="2" s="1"/>
  <c r="CV16" i="2"/>
  <c r="CY17" i="2" s="1"/>
  <c r="CV20" i="2"/>
  <c r="DN21" i="2" s="1"/>
  <c r="CU11" i="2"/>
  <c r="CS16" i="2"/>
  <c r="CU17" i="2" s="1"/>
  <c r="CS18" i="2"/>
  <c r="CT19" i="2" s="1"/>
  <c r="CT11" i="2"/>
  <c r="CS20" i="2"/>
  <c r="CT21" i="2" s="1"/>
  <c r="CS8" i="2"/>
  <c r="CU9" i="2" s="1"/>
  <c r="CS24" i="2"/>
  <c r="CT25" i="2" s="1"/>
  <c r="CT13" i="2"/>
  <c r="CS4" i="2"/>
  <c r="CT5" i="2" s="1"/>
  <c r="CS6" i="2"/>
  <c r="CO12" i="2"/>
  <c r="CO6" i="2"/>
  <c r="CO8" i="2"/>
  <c r="CO4" i="2"/>
  <c r="BS4" i="2"/>
  <c r="BS20" i="2"/>
  <c r="BS18" i="2"/>
  <c r="BS12" i="2"/>
  <c r="BS10" i="2"/>
  <c r="BS14" i="2"/>
  <c r="BS6" i="2"/>
  <c r="BS8" i="2"/>
  <c r="BS16" i="2"/>
  <c r="BS24" i="2"/>
  <c r="CB25" i="2" s="1"/>
  <c r="BS22" i="2"/>
  <c r="BE18" i="2"/>
  <c r="BF19" i="2" s="1"/>
  <c r="BE10" i="2"/>
  <c r="BL11" i="2" s="1"/>
  <c r="BE12" i="2"/>
  <c r="BL13" i="2" s="1"/>
  <c r="BE4" i="2"/>
  <c r="BE20" i="2"/>
  <c r="BM21" i="2" s="1"/>
  <c r="BE8" i="2"/>
  <c r="BP9" i="2" s="1"/>
  <c r="BE16" i="2"/>
  <c r="BH17" i="2" s="1"/>
  <c r="BE24" i="2"/>
  <c r="BK25" i="2" s="1"/>
  <c r="BE6" i="2"/>
  <c r="BL7" i="2" s="1"/>
  <c r="BE14" i="2"/>
  <c r="BN15" i="2" s="1"/>
  <c r="BE22" i="2"/>
  <c r="BJ23" i="2" s="1"/>
  <c r="AK24" i="2"/>
  <c r="AK22" i="2"/>
  <c r="AK6" i="2"/>
  <c r="AL4" i="2"/>
  <c r="AY5" i="2" s="1"/>
  <c r="AL8" i="2"/>
  <c r="AL16" i="2"/>
  <c r="AN17" i="2" s="1"/>
  <c r="AL24" i="2"/>
  <c r="AW25" i="2" s="1"/>
  <c r="AL22" i="2"/>
  <c r="AL6" i="2"/>
  <c r="AU7" i="2" s="1"/>
  <c r="AL14" i="2"/>
  <c r="AU15" i="2" s="1"/>
  <c r="AL20" i="2"/>
  <c r="AL12" i="2"/>
  <c r="AL10" i="2"/>
  <c r="AL18" i="2"/>
  <c r="AK14" i="2"/>
  <c r="AK12" i="2"/>
  <c r="AK20" i="2"/>
  <c r="AK10" i="2"/>
  <c r="AK18" i="2"/>
  <c r="AK8" i="2"/>
  <c r="AK16" i="2"/>
  <c r="AK4" i="2"/>
  <c r="AC6" i="2"/>
  <c r="AC4" i="2"/>
  <c r="AC24" i="2"/>
  <c r="AC22" i="2"/>
  <c r="AC14" i="2"/>
  <c r="AC12" i="2"/>
  <c r="AC20" i="2"/>
  <c r="AC10" i="2"/>
  <c r="AC18" i="2"/>
  <c r="AC8" i="2"/>
  <c r="AC16" i="2"/>
  <c r="K16" i="2"/>
  <c r="R14" i="2"/>
  <c r="K8" i="2"/>
  <c r="R8" i="2"/>
  <c r="R16" i="2"/>
  <c r="R24" i="2"/>
  <c r="R6" i="2"/>
  <c r="R22" i="2"/>
  <c r="R4" i="2"/>
  <c r="R12" i="2"/>
  <c r="R20" i="2"/>
  <c r="R10" i="2"/>
  <c r="R18" i="2"/>
  <c r="K22" i="2"/>
  <c r="K14" i="2"/>
  <c r="K20" i="2"/>
  <c r="K12" i="2"/>
  <c r="K10" i="2"/>
  <c r="K18" i="2"/>
  <c r="K4" i="2"/>
  <c r="K24" i="2"/>
  <c r="K6" i="2"/>
  <c r="D16" i="2"/>
  <c r="CP17" i="2" s="1"/>
  <c r="D18" i="2"/>
  <c r="CR19" i="2" s="1"/>
  <c r="D22" i="2"/>
  <c r="CQ23" i="2" s="1"/>
  <c r="D12" i="2"/>
  <c r="D24" i="2"/>
  <c r="I25" i="2" s="1"/>
  <c r="D20" i="2"/>
  <c r="CP21" i="2" s="1"/>
  <c r="D14" i="2"/>
  <c r="D10" i="2"/>
  <c r="CR11" i="2" s="1"/>
  <c r="D8" i="2"/>
  <c r="CR9" i="2" s="1"/>
  <c r="D4" i="2"/>
  <c r="CQ5" i="2" s="1"/>
  <c r="CR7" i="2"/>
  <c r="DM5" i="2" l="1"/>
  <c r="DN7" i="2"/>
  <c r="DA7" i="2"/>
  <c r="DE7" i="2"/>
  <c r="CY5" i="2"/>
  <c r="CT15" i="2"/>
  <c r="DI5" i="2"/>
  <c r="DH7" i="2"/>
  <c r="CZ7" i="2"/>
  <c r="DG7" i="2"/>
  <c r="CY7" i="2"/>
  <c r="CW7" i="2"/>
  <c r="DM7" i="2"/>
  <c r="DG5" i="2"/>
  <c r="DB7" i="2"/>
  <c r="DE5" i="2"/>
  <c r="CX5" i="2"/>
  <c r="DJ7" i="2"/>
  <c r="DC5" i="2"/>
  <c r="DK5" i="2"/>
  <c r="DD5" i="2"/>
  <c r="DB5" i="2"/>
  <c r="DJ5" i="2"/>
  <c r="DF5" i="2"/>
  <c r="CZ5" i="2"/>
  <c r="DL5" i="2"/>
  <c r="DD7" i="2"/>
  <c r="DN5" i="2"/>
  <c r="DH5" i="2"/>
  <c r="DC7" i="2"/>
  <c r="DA5" i="2"/>
  <c r="DN9" i="2"/>
  <c r="CX9" i="2"/>
  <c r="DJ9" i="2"/>
  <c r="DN25" i="2"/>
  <c r="DD23" i="2"/>
  <c r="DN23" i="2"/>
  <c r="CX23" i="2"/>
  <c r="DC23" i="2"/>
  <c r="DG23" i="2"/>
  <c r="DB23" i="2"/>
  <c r="CY21" i="2"/>
  <c r="CX21" i="2"/>
  <c r="DB21" i="2"/>
  <c r="DD21" i="2"/>
  <c r="DC19" i="2"/>
  <c r="DG19" i="2"/>
  <c r="DK19" i="2"/>
  <c r="DD19" i="2"/>
  <c r="DN19" i="2"/>
  <c r="DC17" i="2"/>
  <c r="DN17" i="2"/>
  <c r="DG17" i="2"/>
  <c r="DB15" i="2"/>
  <c r="DK15" i="2"/>
  <c r="DF15" i="2"/>
  <c r="CX13" i="2"/>
  <c r="DG13" i="2"/>
  <c r="DF13" i="2"/>
  <c r="DN13" i="2"/>
  <c r="DB11" i="2"/>
  <c r="DF11" i="2"/>
  <c r="DJ11" i="2"/>
  <c r="DK21" i="2"/>
  <c r="DM9" i="2"/>
  <c r="DE9" i="2"/>
  <c r="CW9" i="2"/>
  <c r="DL9" i="2"/>
  <c r="DD9" i="2"/>
  <c r="DH9" i="2"/>
  <c r="CZ9" i="2"/>
  <c r="DI9" i="2"/>
  <c r="DA9" i="2"/>
  <c r="DL19" i="2"/>
  <c r="DF9" i="2"/>
  <c r="CY23" i="2"/>
  <c r="DJ17" i="2"/>
  <c r="DF23" i="2"/>
  <c r="CX15" i="2"/>
  <c r="DB9" i="2"/>
  <c r="DK17" i="2"/>
  <c r="DD15" i="2"/>
  <c r="DL21" i="2"/>
  <c r="DN11" i="2"/>
  <c r="DC21" i="2"/>
  <c r="DA25" i="2"/>
  <c r="DI25" i="2"/>
  <c r="DM17" i="2"/>
  <c r="DE17" i="2"/>
  <c r="CW17" i="2"/>
  <c r="DL17" i="2"/>
  <c r="DD17" i="2"/>
  <c r="DI17" i="2"/>
  <c r="DA17" i="2"/>
  <c r="DH17" i="2"/>
  <c r="DI11" i="2"/>
  <c r="DA11" i="2"/>
  <c r="DH11" i="2"/>
  <c r="CZ11" i="2"/>
  <c r="DE11" i="2"/>
  <c r="CW11" i="2"/>
  <c r="DL11" i="2"/>
  <c r="DD11" i="2"/>
  <c r="DM11" i="2"/>
  <c r="CX25" i="2"/>
  <c r="DF17" i="2"/>
  <c r="DK23" i="2"/>
  <c r="CY19" i="2"/>
  <c r="CZ21" i="2"/>
  <c r="DL23" i="2"/>
  <c r="DG11" i="2"/>
  <c r="CY13" i="2"/>
  <c r="CY11" i="2"/>
  <c r="DF19" i="2"/>
  <c r="DG25" i="2"/>
  <c r="DK13" i="2"/>
  <c r="DH21" i="2"/>
  <c r="DI15" i="2"/>
  <c r="DA15" i="2"/>
  <c r="DM15" i="2"/>
  <c r="DH15" i="2"/>
  <c r="CZ15" i="2"/>
  <c r="DE15" i="2"/>
  <c r="CW15" i="2"/>
  <c r="DL15" i="2"/>
  <c r="DH23" i="2"/>
  <c r="CX17" i="2"/>
  <c r="DM25" i="2"/>
  <c r="CY15" i="2"/>
  <c r="DC15" i="2"/>
  <c r="DJ19" i="2"/>
  <c r="DK25" i="2"/>
  <c r="DK9" i="2"/>
  <c r="DH25" i="2"/>
  <c r="CY25" i="2"/>
  <c r="DM21" i="2"/>
  <c r="DE21" i="2"/>
  <c r="CW21" i="2"/>
  <c r="DI21" i="2"/>
  <c r="DA21" i="2"/>
  <c r="DF25" i="2"/>
  <c r="DI19" i="2"/>
  <c r="DA19" i="2"/>
  <c r="DH19" i="2"/>
  <c r="CZ19" i="2"/>
  <c r="DM19" i="2"/>
  <c r="DE19" i="2"/>
  <c r="CW19" i="2"/>
  <c r="DI13" i="2"/>
  <c r="DA13" i="2"/>
  <c r="DM13" i="2"/>
  <c r="DE13" i="2"/>
  <c r="CW13" i="2"/>
  <c r="DL13" i="2"/>
  <c r="DD13" i="2"/>
  <c r="DH13" i="2"/>
  <c r="CZ13" i="2"/>
  <c r="CZ23" i="2"/>
  <c r="DJ13" i="2"/>
  <c r="DE25" i="2"/>
  <c r="DK11" i="2"/>
  <c r="DL25" i="2"/>
  <c r="DB19" i="2"/>
  <c r="DF21" i="2"/>
  <c r="DC25" i="2"/>
  <c r="DC9" i="2"/>
  <c r="CZ25" i="2"/>
  <c r="CZ17" i="2"/>
  <c r="DG9" i="2"/>
  <c r="DM23" i="2"/>
  <c r="DE23" i="2"/>
  <c r="CW23" i="2"/>
  <c r="DJ21" i="2"/>
  <c r="DB13" i="2"/>
  <c r="CW25" i="2"/>
  <c r="DC11" i="2"/>
  <c r="DD25" i="2"/>
  <c r="DN15" i="2"/>
  <c r="DB17" i="2"/>
  <c r="DG21" i="2"/>
  <c r="DB25" i="2"/>
  <c r="DJ23" i="2"/>
  <c r="DJ15" i="2"/>
  <c r="DA23" i="2"/>
  <c r="CY9" i="2"/>
  <c r="CT23" i="2"/>
  <c r="CT17" i="2"/>
  <c r="CL23" i="2"/>
  <c r="CF19" i="2"/>
  <c r="CU7" i="2"/>
  <c r="CT7" i="2"/>
  <c r="BV21" i="2"/>
  <c r="BZ17" i="2"/>
  <c r="CB13" i="2"/>
  <c r="CN9" i="2"/>
  <c r="CT9" i="2"/>
  <c r="CS9" i="2" s="1"/>
  <c r="CK7" i="2"/>
  <c r="CU21" i="2"/>
  <c r="CB15" i="2"/>
  <c r="BV11" i="2"/>
  <c r="CU25" i="2"/>
  <c r="CU19" i="2"/>
  <c r="CS19" i="2" s="1"/>
  <c r="CU5" i="2"/>
  <c r="CS5" i="2" s="1"/>
  <c r="CC7" i="2"/>
  <c r="BF15" i="2"/>
  <c r="CF9" i="2"/>
  <c r="CR17" i="2"/>
  <c r="CP13" i="2"/>
  <c r="BH11" i="2"/>
  <c r="CN7" i="2"/>
  <c r="CR25" i="2"/>
  <c r="CP25" i="2"/>
  <c r="BZ23" i="2"/>
  <c r="CR5" i="2"/>
  <c r="CB7" i="2"/>
  <c r="CP19" i="2"/>
  <c r="CQ11" i="2"/>
  <c r="CR15" i="2"/>
  <c r="CP9" i="2"/>
  <c r="BY23" i="2"/>
  <c r="CQ25" i="2"/>
  <c r="CP15" i="2"/>
  <c r="CP11" i="2"/>
  <c r="CQ21" i="2"/>
  <c r="CH13" i="2"/>
  <c r="CQ7" i="2"/>
  <c r="CD7" i="2"/>
  <c r="CQ19" i="2"/>
  <c r="CR23" i="2"/>
  <c r="CR21" i="2"/>
  <c r="CR13" i="2"/>
  <c r="BW23" i="2"/>
  <c r="BX7" i="2"/>
  <c r="CL7" i="2"/>
  <c r="CQ17" i="2"/>
  <c r="CQ15" i="2"/>
  <c r="CP23" i="2"/>
  <c r="CL19" i="2"/>
  <c r="BT7" i="2"/>
  <c r="BU7" i="2"/>
  <c r="CS15" i="2"/>
  <c r="CQ9" i="2"/>
  <c r="CQ13" i="2"/>
  <c r="CD19" i="2"/>
  <c r="CP7" i="2"/>
  <c r="CA7" i="2"/>
  <c r="CS13" i="2"/>
  <c r="BJ15" i="2"/>
  <c r="CK23" i="2"/>
  <c r="CP5" i="2"/>
  <c r="CI7" i="2"/>
  <c r="CO22" i="2"/>
  <c r="CO14" i="2"/>
  <c r="CO10" i="2"/>
  <c r="CO18" i="2"/>
  <c r="CO16" i="2"/>
  <c r="CO20" i="2"/>
  <c r="CF15" i="2"/>
  <c r="CJ19" i="2"/>
  <c r="CG19" i="2"/>
  <c r="CH17" i="2"/>
  <c r="CE23" i="2"/>
  <c r="BV23" i="2"/>
  <c r="CF7" i="2"/>
  <c r="CJ7" i="2"/>
  <c r="CJ23" i="2"/>
  <c r="BZ15" i="2"/>
  <c r="CF23" i="2"/>
  <c r="BY7" i="2"/>
  <c r="CN19" i="2"/>
  <c r="CM7" i="2"/>
  <c r="CE7" i="2"/>
  <c r="BW7" i="2"/>
  <c r="CH7" i="2"/>
  <c r="BZ7" i="2"/>
  <c r="CB23" i="2"/>
  <c r="CD23" i="2"/>
  <c r="CG23" i="2"/>
  <c r="CG7" i="2"/>
  <c r="BV7" i="2"/>
  <c r="CN15" i="2"/>
  <c r="CI25" i="2"/>
  <c r="CI13" i="2"/>
  <c r="CA13" i="2"/>
  <c r="CG13" i="2"/>
  <c r="BY13" i="2"/>
  <c r="CK13" i="2"/>
  <c r="CC13" i="2"/>
  <c r="BU13" i="2"/>
  <c r="CM13" i="2"/>
  <c r="CE13" i="2"/>
  <c r="BW13" i="2"/>
  <c r="CM21" i="2"/>
  <c r="BX11" i="2"/>
  <c r="BZ13" i="2"/>
  <c r="CA25" i="2"/>
  <c r="CD11" i="2"/>
  <c r="CA21" i="2"/>
  <c r="CI23" i="2"/>
  <c r="CA23" i="2"/>
  <c r="CE19" i="2"/>
  <c r="CK19" i="2"/>
  <c r="CC19" i="2"/>
  <c r="BU19" i="2"/>
  <c r="CM19" i="2"/>
  <c r="BW19" i="2"/>
  <c r="CI19" i="2"/>
  <c r="CA19" i="2"/>
  <c r="CH19" i="2"/>
  <c r="BZ19" i="2"/>
  <c r="BT23" i="2"/>
  <c r="BX15" i="2"/>
  <c r="CJ13" i="2"/>
  <c r="BZ21" i="2"/>
  <c r="CE21" i="2"/>
  <c r="CM23" i="2"/>
  <c r="BT11" i="2"/>
  <c r="CL21" i="2"/>
  <c r="BZ25" i="2"/>
  <c r="CH15" i="2"/>
  <c r="CN23" i="2"/>
  <c r="BX19" i="2"/>
  <c r="CK11" i="2"/>
  <c r="CC11" i="2"/>
  <c r="BU11" i="2"/>
  <c r="CM11" i="2"/>
  <c r="CE11" i="2"/>
  <c r="BW11" i="2"/>
  <c r="CI11" i="2"/>
  <c r="CA11" i="2"/>
  <c r="CG11" i="2"/>
  <c r="BY11" i="2"/>
  <c r="CL11" i="2"/>
  <c r="CH11" i="2"/>
  <c r="CM17" i="2"/>
  <c r="CE17" i="2"/>
  <c r="BW17" i="2"/>
  <c r="CK17" i="2"/>
  <c r="CC17" i="2"/>
  <c r="BU17" i="2"/>
  <c r="CJ17" i="2"/>
  <c r="CB17" i="2"/>
  <c r="BT17" i="2"/>
  <c r="CG17" i="2"/>
  <c r="BY17" i="2"/>
  <c r="BZ11" i="2"/>
  <c r="BT13" i="2"/>
  <c r="BT21" i="2"/>
  <c r="CM9" i="2"/>
  <c r="CE9" i="2"/>
  <c r="BW9" i="2"/>
  <c r="CB9" i="2"/>
  <c r="BT9" i="2"/>
  <c r="CJ9" i="2"/>
  <c r="CK9" i="2"/>
  <c r="CC9" i="2"/>
  <c r="BU9" i="2"/>
  <c r="CG9" i="2"/>
  <c r="BY9" i="2"/>
  <c r="CI9" i="2"/>
  <c r="CA9" i="2"/>
  <c r="CM25" i="2"/>
  <c r="BV19" i="2"/>
  <c r="CL25" i="2"/>
  <c r="CL9" i="2"/>
  <c r="CC25" i="2"/>
  <c r="CB19" i="2"/>
  <c r="CL17" i="2"/>
  <c r="CJ25" i="2"/>
  <c r="CN17" i="2"/>
  <c r="BV17" i="2"/>
  <c r="BU23" i="2"/>
  <c r="CJ15" i="2"/>
  <c r="BY19" i="2"/>
  <c r="CC23" i="2"/>
  <c r="CJ21" i="2"/>
  <c r="CI21" i="2"/>
  <c r="CG21" i="2"/>
  <c r="BY21" i="2"/>
  <c r="CK21" i="2"/>
  <c r="CC21" i="2"/>
  <c r="BU21" i="2"/>
  <c r="CN21" i="2"/>
  <c r="CF21" i="2"/>
  <c r="BX21" i="2"/>
  <c r="BW21" i="2"/>
  <c r="CN25" i="2"/>
  <c r="CB11" i="2"/>
  <c r="CJ11" i="2"/>
  <c r="CK25" i="2"/>
  <c r="BX25" i="2"/>
  <c r="BX23" i="2"/>
  <c r="CB21" i="2"/>
  <c r="CF25" i="2"/>
  <c r="CE25" i="2"/>
  <c r="CI17" i="2"/>
  <c r="CD25" i="2"/>
  <c r="CD9" i="2"/>
  <c r="BU25" i="2"/>
  <c r="BT19" i="2"/>
  <c r="CN13" i="2"/>
  <c r="CF17" i="2"/>
  <c r="BX13" i="2"/>
  <c r="CL13" i="2"/>
  <c r="CD17" i="2"/>
  <c r="CH21" i="2"/>
  <c r="CF11" i="2"/>
  <c r="CG25" i="2"/>
  <c r="BY25" i="2"/>
  <c r="CD21" i="2"/>
  <c r="CH25" i="2"/>
  <c r="BV13" i="2"/>
  <c r="CI15" i="2"/>
  <c r="CA15" i="2"/>
  <c r="CG15" i="2"/>
  <c r="BY15" i="2"/>
  <c r="CM15" i="2"/>
  <c r="CE15" i="2"/>
  <c r="BW15" i="2"/>
  <c r="CL15" i="2"/>
  <c r="CD15" i="2"/>
  <c r="BV15" i="2"/>
  <c r="CK15" i="2"/>
  <c r="CC15" i="2"/>
  <c r="BU15" i="2"/>
  <c r="BW25" i="2"/>
  <c r="CA17" i="2"/>
  <c r="BV25" i="2"/>
  <c r="BV9" i="2"/>
  <c r="CH23" i="2"/>
  <c r="CN11" i="2"/>
  <c r="CH9" i="2"/>
  <c r="BT25" i="2"/>
  <c r="BX17" i="2"/>
  <c r="BZ9" i="2"/>
  <c r="BX9" i="2"/>
  <c r="BT15" i="2"/>
  <c r="CF13" i="2"/>
  <c r="CD13" i="2"/>
  <c r="BF9" i="2"/>
  <c r="CB5" i="2"/>
  <c r="CJ5" i="2"/>
  <c r="BZ5" i="2"/>
  <c r="CI5" i="2"/>
  <c r="BU5" i="2"/>
  <c r="CC5" i="2"/>
  <c r="CK5" i="2"/>
  <c r="BV5" i="2"/>
  <c r="CD5" i="2"/>
  <c r="CL5" i="2"/>
  <c r="CG5" i="2"/>
  <c r="CH5" i="2"/>
  <c r="BW5" i="2"/>
  <c r="CE5" i="2"/>
  <c r="CM5" i="2"/>
  <c r="CA5" i="2"/>
  <c r="BX5" i="2"/>
  <c r="CF5" i="2"/>
  <c r="BT5" i="2"/>
  <c r="BY5" i="2"/>
  <c r="CN5" i="2"/>
  <c r="BH15" i="2"/>
  <c r="BJ7" i="2"/>
  <c r="BK7" i="2"/>
  <c r="BK11" i="2"/>
  <c r="BK23" i="2"/>
  <c r="BI7" i="2"/>
  <c r="BL17" i="2"/>
  <c r="BC19" i="2"/>
  <c r="BL9" i="2"/>
  <c r="BP11" i="2"/>
  <c r="BR17" i="2"/>
  <c r="BO7" i="2"/>
  <c r="BG7" i="2"/>
  <c r="BR7" i="2"/>
  <c r="BP7" i="2"/>
  <c r="BH7" i="2"/>
  <c r="BN7" i="2"/>
  <c r="BF7" i="2"/>
  <c r="BL19" i="2"/>
  <c r="BQ7" i="2"/>
  <c r="BN23" i="2"/>
  <c r="BF11" i="2"/>
  <c r="BN17" i="2"/>
  <c r="BK19" i="2"/>
  <c r="BH19" i="2"/>
  <c r="BN19" i="2"/>
  <c r="BN9" i="2"/>
  <c r="BG23" i="2"/>
  <c r="BR23" i="2"/>
  <c r="BM7" i="2"/>
  <c r="BI25" i="2"/>
  <c r="BM25" i="2"/>
  <c r="BF25" i="2"/>
  <c r="BI21" i="2"/>
  <c r="BF23" i="2"/>
  <c r="BF21" i="2"/>
  <c r="BM13" i="2"/>
  <c r="BK13" i="2"/>
  <c r="BO13" i="2"/>
  <c r="BG13" i="2"/>
  <c r="BL25" i="2"/>
  <c r="BP21" i="2"/>
  <c r="BK15" i="2"/>
  <c r="BM15" i="2"/>
  <c r="BQ15" i="2"/>
  <c r="BI15" i="2"/>
  <c r="BO15" i="2"/>
  <c r="BO11" i="2"/>
  <c r="BG11" i="2"/>
  <c r="BM11" i="2"/>
  <c r="BQ11" i="2"/>
  <c r="BI11" i="2"/>
  <c r="BF17" i="2"/>
  <c r="BP17" i="2"/>
  <c r="BK21" i="2"/>
  <c r="BQ23" i="2"/>
  <c r="BN13" i="2"/>
  <c r="BR13" i="2"/>
  <c r="BH21" i="2"/>
  <c r="BQ21" i="2"/>
  <c r="BJ21" i="2"/>
  <c r="BL23" i="2"/>
  <c r="BM23" i="2"/>
  <c r="BO19" i="2"/>
  <c r="BG19" i="2"/>
  <c r="BQ19" i="2"/>
  <c r="BI19" i="2"/>
  <c r="BP13" i="2"/>
  <c r="BP19" i="2"/>
  <c r="BF13" i="2"/>
  <c r="BJ19" i="2"/>
  <c r="BP15" i="2"/>
  <c r="BP23" i="2"/>
  <c r="BM19" i="2"/>
  <c r="BM9" i="2"/>
  <c r="BN21" i="2"/>
  <c r="BO21" i="2"/>
  <c r="BG21" i="2"/>
  <c r="BL21" i="2"/>
  <c r="BR25" i="2"/>
  <c r="BH23" i="2"/>
  <c r="BQ13" i="2"/>
  <c r="BQ17" i="2"/>
  <c r="BI17" i="2"/>
  <c r="BO17" i="2"/>
  <c r="BG17" i="2"/>
  <c r="BK17" i="2"/>
  <c r="BJ25" i="2"/>
  <c r="BR9" i="2"/>
  <c r="BL15" i="2"/>
  <c r="BM17" i="2"/>
  <c r="BP25" i="2"/>
  <c r="BO25" i="2"/>
  <c r="BR11" i="2"/>
  <c r="BN11" i="2"/>
  <c r="BJ17" i="2"/>
  <c r="BJ13" i="2"/>
  <c r="BR21" i="2"/>
  <c r="BH13" i="2"/>
  <c r="BI13" i="2"/>
  <c r="BI23" i="2"/>
  <c r="BQ9" i="2"/>
  <c r="BI9" i="2"/>
  <c r="BO9" i="2"/>
  <c r="BG9" i="2"/>
  <c r="BK9" i="2"/>
  <c r="BO23" i="2"/>
  <c r="BJ9" i="2"/>
  <c r="BQ25" i="2"/>
  <c r="BR15" i="2"/>
  <c r="BH25" i="2"/>
  <c r="BH9" i="2"/>
  <c r="BG25" i="2"/>
  <c r="BJ11" i="2"/>
  <c r="BN25" i="2"/>
  <c r="BG15" i="2"/>
  <c r="BR19" i="2"/>
  <c r="BG5" i="2"/>
  <c r="BO5" i="2"/>
  <c r="BH5" i="2"/>
  <c r="BP5" i="2"/>
  <c r="BI5" i="2"/>
  <c r="BQ5" i="2"/>
  <c r="BJ5" i="2"/>
  <c r="BR5" i="2"/>
  <c r="BK5" i="2"/>
  <c r="BF5" i="2"/>
  <c r="BL5" i="2"/>
  <c r="BM5" i="2"/>
  <c r="BN5" i="2"/>
  <c r="AW9" i="2"/>
  <c r="AR19" i="2"/>
  <c r="BC9" i="2"/>
  <c r="AP19" i="2"/>
  <c r="AN21" i="2"/>
  <c r="AM11" i="2"/>
  <c r="BB9" i="2"/>
  <c r="AP11" i="2"/>
  <c r="AX23" i="2"/>
  <c r="AT9" i="2"/>
  <c r="BA19" i="2"/>
  <c r="BC17" i="2"/>
  <c r="BA23" i="2"/>
  <c r="AY19" i="2"/>
  <c r="AQ17" i="2"/>
  <c r="AS19" i="2"/>
  <c r="AN19" i="2"/>
  <c r="AW7" i="2"/>
  <c r="AR21" i="2"/>
  <c r="AY23" i="2"/>
  <c r="AM7" i="2"/>
  <c r="AX7" i="2"/>
  <c r="AP7" i="2"/>
  <c r="BB7" i="2"/>
  <c r="AT7" i="2"/>
  <c r="BA7" i="2"/>
  <c r="AS7" i="2"/>
  <c r="AO21" i="2"/>
  <c r="AX19" i="2"/>
  <c r="AY17" i="2"/>
  <c r="AU19" i="2"/>
  <c r="BD17" i="2"/>
  <c r="BC7" i="2"/>
  <c r="AQ7" i="2"/>
  <c r="AT23" i="2"/>
  <c r="AM19" i="2"/>
  <c r="AP15" i="2"/>
  <c r="AN7" i="2"/>
  <c r="AY7" i="2"/>
  <c r="BB17" i="2"/>
  <c r="AQ19" i="2"/>
  <c r="AZ17" i="2"/>
  <c r="AQ9" i="2"/>
  <c r="AQ15" i="2"/>
  <c r="BD9" i="2"/>
  <c r="AV7" i="2"/>
  <c r="AR7" i="2"/>
  <c r="AT17" i="2"/>
  <c r="AY11" i="2"/>
  <c r="AR17" i="2"/>
  <c r="AS11" i="2"/>
  <c r="BC11" i="2"/>
  <c r="AV9" i="2"/>
  <c r="BD7" i="2"/>
  <c r="AZ7" i="2"/>
  <c r="AO9" i="2"/>
  <c r="AZ11" i="2"/>
  <c r="AQ11" i="2"/>
  <c r="AX11" i="2"/>
  <c r="AV19" i="2"/>
  <c r="AU11" i="2"/>
  <c r="AN9" i="2"/>
  <c r="AO7" i="2"/>
  <c r="AM25" i="2"/>
  <c r="AT25" i="2"/>
  <c r="AY25" i="2"/>
  <c r="AR25" i="2"/>
  <c r="AS25" i="2"/>
  <c r="AU25" i="2"/>
  <c r="AP25" i="2"/>
  <c r="BB25" i="2"/>
  <c r="BD25" i="2"/>
  <c r="AV25" i="2"/>
  <c r="AQ25" i="2"/>
  <c r="BA25" i="2"/>
  <c r="AX25" i="2"/>
  <c r="AO25" i="2"/>
  <c r="BC25" i="2"/>
  <c r="AZ25" i="2"/>
  <c r="AN25" i="2"/>
  <c r="AZ13" i="2"/>
  <c r="BA13" i="2"/>
  <c r="AS13" i="2"/>
  <c r="AX13" i="2"/>
  <c r="AP13" i="2"/>
  <c r="AQ21" i="2"/>
  <c r="AQ23" i="2"/>
  <c r="AP23" i="2"/>
  <c r="AR13" i="2"/>
  <c r="AZ15" i="2"/>
  <c r="AZ21" i="2"/>
  <c r="AQ13" i="2"/>
  <c r="AS15" i="2"/>
  <c r="AZ23" i="2"/>
  <c r="AR15" i="2"/>
  <c r="AX21" i="2"/>
  <c r="AP21" i="2"/>
  <c r="BA21" i="2"/>
  <c r="AS21" i="2"/>
  <c r="BD15" i="2"/>
  <c r="BC23" i="2"/>
  <c r="BC13" i="2"/>
  <c r="BD23" i="2"/>
  <c r="BB23" i="2"/>
  <c r="AV23" i="2"/>
  <c r="AN15" i="2"/>
  <c r="AU23" i="2"/>
  <c r="AM15" i="2"/>
  <c r="BD13" i="2"/>
  <c r="BC21" i="2"/>
  <c r="AU13" i="2"/>
  <c r="BB21" i="2"/>
  <c r="AT13" i="2"/>
  <c r="AW17" i="2"/>
  <c r="AV17" i="2"/>
  <c r="AU17" i="2"/>
  <c r="BA15" i="2"/>
  <c r="BC15" i="2"/>
  <c r="AW23" i="2"/>
  <c r="AO23" i="2"/>
  <c r="AS23" i="2"/>
  <c r="BB13" i="2"/>
  <c r="BB19" i="2"/>
  <c r="AT19" i="2"/>
  <c r="AW19" i="2"/>
  <c r="AO19" i="2"/>
  <c r="AM23" i="2"/>
  <c r="AW13" i="2"/>
  <c r="BD21" i="2"/>
  <c r="AV13" i="2"/>
  <c r="AU21" i="2"/>
  <c r="AM13" i="2"/>
  <c r="AT21" i="2"/>
  <c r="AY21" i="2"/>
  <c r="AO17" i="2"/>
  <c r="AM17" i="2"/>
  <c r="AY13" i="2"/>
  <c r="BB15" i="2"/>
  <c r="AT15" i="2"/>
  <c r="AW15" i="2"/>
  <c r="AO15" i="2"/>
  <c r="AV15" i="2"/>
  <c r="AR23" i="2"/>
  <c r="AX17" i="2"/>
  <c r="AP17" i="2"/>
  <c r="BA17" i="2"/>
  <c r="AS17" i="2"/>
  <c r="AN23" i="2"/>
  <c r="BD11" i="2"/>
  <c r="AV11" i="2"/>
  <c r="AN11" i="2"/>
  <c r="BB11" i="2"/>
  <c r="AT11" i="2"/>
  <c r="AW11" i="2"/>
  <c r="AO11" i="2"/>
  <c r="AX9" i="2"/>
  <c r="AP9" i="2"/>
  <c r="AZ9" i="2"/>
  <c r="AR9" i="2"/>
  <c r="BA9" i="2"/>
  <c r="AS9" i="2"/>
  <c r="AZ19" i="2"/>
  <c r="AR11" i="2"/>
  <c r="AW21" i="2"/>
  <c r="AO13" i="2"/>
  <c r="AV21" i="2"/>
  <c r="AN13" i="2"/>
  <c r="AM21" i="2"/>
  <c r="AY9" i="2"/>
  <c r="BD19" i="2"/>
  <c r="AU9" i="2"/>
  <c r="AY15" i="2"/>
  <c r="BA11" i="2"/>
  <c r="AX15" i="2"/>
  <c r="AM9" i="2"/>
  <c r="BC5" i="2"/>
  <c r="AP5" i="2"/>
  <c r="AQ5" i="2"/>
  <c r="V14" i="2"/>
  <c r="AC15" i="2" s="1"/>
  <c r="AU5" i="2"/>
  <c r="AR5" i="2"/>
  <c r="AZ5" i="2"/>
  <c r="AT5" i="2"/>
  <c r="BB5" i="2"/>
  <c r="AX5" i="2"/>
  <c r="AN5" i="2"/>
  <c r="V24" i="2"/>
  <c r="AC25" i="2" s="1"/>
  <c r="V4" i="2"/>
  <c r="AC5" i="2" s="1"/>
  <c r="BD5" i="2"/>
  <c r="AW5" i="2"/>
  <c r="AS5" i="2"/>
  <c r="AV5" i="2"/>
  <c r="AO5" i="2"/>
  <c r="V6" i="2"/>
  <c r="AM5" i="2"/>
  <c r="BA5" i="2"/>
  <c r="M5" i="2"/>
  <c r="S23" i="2"/>
  <c r="Q15" i="2"/>
  <c r="O7" i="2"/>
  <c r="U19" i="2"/>
  <c r="H21" i="2"/>
  <c r="AD16" i="2"/>
  <c r="S21" i="2"/>
  <c r="S13" i="2"/>
  <c r="T21" i="2"/>
  <c r="M13" i="2"/>
  <c r="U21" i="2"/>
  <c r="T9" i="2"/>
  <c r="I19" i="2"/>
  <c r="G19" i="2"/>
  <c r="S17" i="2"/>
  <c r="J23" i="2"/>
  <c r="S9" i="2"/>
  <c r="S15" i="2"/>
  <c r="E19" i="2"/>
  <c r="P19" i="2"/>
  <c r="L21" i="2"/>
  <c r="Q19" i="2"/>
  <c r="T17" i="2"/>
  <c r="AD24" i="2"/>
  <c r="AK25" i="2" s="1"/>
  <c r="V20" i="2"/>
  <c r="V10" i="2"/>
  <c r="V12" i="2"/>
  <c r="V22" i="2"/>
  <c r="AC23" i="2" s="1"/>
  <c r="AD22" i="2"/>
  <c r="AD14" i="2"/>
  <c r="AK15" i="2" s="1"/>
  <c r="AD10" i="2"/>
  <c r="AK11" i="2" s="1"/>
  <c r="AD20" i="2"/>
  <c r="AK21" i="2" s="1"/>
  <c r="AD6" i="2"/>
  <c r="AK7" i="2" s="1"/>
  <c r="AD4" i="2"/>
  <c r="AD18" i="2"/>
  <c r="AD12" i="2"/>
  <c r="AK13" i="2" s="1"/>
  <c r="AD8" i="2"/>
  <c r="AK9" i="2" s="1"/>
  <c r="V8" i="2"/>
  <c r="AC9" i="2" s="1"/>
  <c r="V18" i="2"/>
  <c r="AC19" i="2" s="1"/>
  <c r="V16" i="2"/>
  <c r="AC17" i="2" s="1"/>
  <c r="E11" i="2"/>
  <c r="T11" i="2"/>
  <c r="U13" i="2"/>
  <c r="U15" i="2"/>
  <c r="T19" i="2"/>
  <c r="F19" i="2"/>
  <c r="H17" i="2"/>
  <c r="P15" i="2"/>
  <c r="U9" i="2"/>
  <c r="U17" i="2"/>
  <c r="S11" i="2"/>
  <c r="N13" i="2"/>
  <c r="J19" i="2"/>
  <c r="N21" i="2"/>
  <c r="U23" i="2"/>
  <c r="S19" i="2"/>
  <c r="F23" i="2"/>
  <c r="U11" i="2"/>
  <c r="M9" i="2"/>
  <c r="T15" i="2"/>
  <c r="T23" i="2"/>
  <c r="T13" i="2"/>
  <c r="L11" i="2"/>
  <c r="M23" i="2"/>
  <c r="M11" i="2"/>
  <c r="T7" i="2"/>
  <c r="M19" i="2"/>
  <c r="Q23" i="2"/>
  <c r="M25" i="2"/>
  <c r="E23" i="2"/>
  <c r="L25" i="2"/>
  <c r="O23" i="2"/>
  <c r="U25" i="2"/>
  <c r="S5" i="2"/>
  <c r="P9" i="2"/>
  <c r="H19" i="2"/>
  <c r="Q21" i="2"/>
  <c r="P23" i="2"/>
  <c r="L19" i="2"/>
  <c r="N5" i="2"/>
  <c r="L5" i="2"/>
  <c r="N15" i="2"/>
  <c r="P11" i="2"/>
  <c r="L15" i="2"/>
  <c r="P7" i="2"/>
  <c r="U7" i="2"/>
  <c r="E9" i="2"/>
  <c r="N9" i="2"/>
  <c r="L9" i="2"/>
  <c r="Q17" i="2"/>
  <c r="J13" i="2"/>
  <c r="P13" i="2"/>
  <c r="Q5" i="2"/>
  <c r="O13" i="2"/>
  <c r="N7" i="2"/>
  <c r="P21" i="2"/>
  <c r="N19" i="2"/>
  <c r="F15" i="2"/>
  <c r="U5" i="2"/>
  <c r="Q13" i="2"/>
  <c r="O21" i="2"/>
  <c r="O9" i="2"/>
  <c r="O11" i="2"/>
  <c r="N25" i="2"/>
  <c r="P5" i="2"/>
  <c r="J17" i="2"/>
  <c r="E7" i="2"/>
  <c r="L17" i="2"/>
  <c r="Q7" i="2"/>
  <c r="M17" i="2"/>
  <c r="I17" i="2"/>
  <c r="L7" i="2"/>
  <c r="Q25" i="2"/>
  <c r="P25" i="2"/>
  <c r="S25" i="2"/>
  <c r="O25" i="2"/>
  <c r="Q11" i="2"/>
  <c r="O19" i="2"/>
  <c r="M7" i="2"/>
  <c r="N23" i="2"/>
  <c r="Q9" i="2"/>
  <c r="S7" i="2"/>
  <c r="F17" i="2"/>
  <c r="N17" i="2"/>
  <c r="T25" i="2"/>
  <c r="P17" i="2"/>
  <c r="E17" i="2"/>
  <c r="G17" i="2"/>
  <c r="L13" i="2"/>
  <c r="T5" i="2"/>
  <c r="M15" i="2"/>
  <c r="O17" i="2"/>
  <c r="O5" i="2"/>
  <c r="M21" i="2"/>
  <c r="O15" i="2"/>
  <c r="L23" i="2"/>
  <c r="N11" i="2"/>
  <c r="I23" i="2"/>
  <c r="H23" i="2"/>
  <c r="E13" i="2"/>
  <c r="G23" i="2"/>
  <c r="H13" i="2"/>
  <c r="F13" i="2"/>
  <c r="I13" i="2"/>
  <c r="G13" i="2"/>
  <c r="E5" i="2"/>
  <c r="G25" i="2"/>
  <c r="F25" i="2"/>
  <c r="E25" i="2"/>
  <c r="J25" i="2"/>
  <c r="H25" i="2"/>
  <c r="G21" i="2"/>
  <c r="E21" i="2"/>
  <c r="J21" i="2"/>
  <c r="F21" i="2"/>
  <c r="I21" i="2"/>
  <c r="J15" i="2"/>
  <c r="I15" i="2"/>
  <c r="H15" i="2"/>
  <c r="G15" i="2"/>
  <c r="E15" i="2"/>
  <c r="J11" i="2"/>
  <c r="G11" i="2"/>
  <c r="I11" i="2"/>
  <c r="H11" i="2"/>
  <c r="F11" i="2"/>
  <c r="J9" i="2"/>
  <c r="H9" i="2"/>
  <c r="I9" i="2"/>
  <c r="G9" i="2"/>
  <c r="F9" i="2"/>
  <c r="G7" i="2"/>
  <c r="H7" i="2"/>
  <c r="F7" i="2"/>
  <c r="I7" i="2"/>
  <c r="J7" i="2"/>
  <c r="F5" i="2"/>
  <c r="G5" i="2"/>
  <c r="H5" i="2"/>
  <c r="I5" i="2"/>
  <c r="CO7" i="2" l="1"/>
  <c r="CO9" i="2"/>
  <c r="CO11" i="2"/>
  <c r="CV23" i="2"/>
  <c r="CV15" i="2"/>
  <c r="CV17" i="2"/>
  <c r="CV7" i="2"/>
  <c r="CV5" i="2"/>
  <c r="CV11" i="2"/>
  <c r="CV9" i="2"/>
  <c r="CV13" i="2"/>
  <c r="CV19" i="2"/>
  <c r="CV25" i="2"/>
  <c r="CO5" i="2"/>
  <c r="CV21" i="2"/>
  <c r="CO23" i="2"/>
  <c r="CO21" i="2"/>
  <c r="CO19" i="2"/>
  <c r="CO25" i="2"/>
  <c r="CO17" i="2"/>
  <c r="CO15" i="2"/>
  <c r="CS17" i="2"/>
  <c r="CS7" i="2"/>
  <c r="CS23" i="2"/>
  <c r="CS21" i="2"/>
  <c r="CO13" i="2"/>
  <c r="CS25" i="2"/>
  <c r="CS11" i="2"/>
  <c r="CO24" i="2"/>
  <c r="BS5" i="2"/>
  <c r="BS15" i="2"/>
  <c r="BS19" i="2"/>
  <c r="BS13" i="2"/>
  <c r="BS25" i="2"/>
  <c r="BS17" i="2"/>
  <c r="BS23" i="2"/>
  <c r="BS11" i="2"/>
  <c r="BS7" i="2"/>
  <c r="BS21" i="2"/>
  <c r="BS9" i="2"/>
  <c r="BE23" i="2"/>
  <c r="BE19" i="2"/>
  <c r="BE7" i="2"/>
  <c r="BE25" i="2"/>
  <c r="BE11" i="2"/>
  <c r="BE9" i="2"/>
  <c r="BE21" i="2"/>
  <c r="BE15" i="2"/>
  <c r="BE17" i="2"/>
  <c r="BE13" i="2"/>
  <c r="BE5" i="2"/>
  <c r="AF19" i="2"/>
  <c r="AG19" i="2"/>
  <c r="AI19" i="2"/>
  <c r="AE19" i="2"/>
  <c r="AH19" i="2"/>
  <c r="AJ19" i="2"/>
  <c r="AA13" i="2"/>
  <c r="Z13" i="2"/>
  <c r="X13" i="2"/>
  <c r="Y13" i="2"/>
  <c r="W13" i="2"/>
  <c r="AB13" i="2"/>
  <c r="AJ17" i="2"/>
  <c r="AH17" i="2"/>
  <c r="AI17" i="2"/>
  <c r="AE17" i="2"/>
  <c r="AF17" i="2"/>
  <c r="AG17" i="2"/>
  <c r="X7" i="2"/>
  <c r="W7" i="2"/>
  <c r="Z7" i="2"/>
  <c r="Y7" i="2"/>
  <c r="AB7" i="2"/>
  <c r="AA7" i="2"/>
  <c r="AG5" i="2"/>
  <c r="AI5" i="2"/>
  <c r="AJ5" i="2"/>
  <c r="AH5" i="2"/>
  <c r="AE5" i="2"/>
  <c r="AF5" i="2"/>
  <c r="Z11" i="2"/>
  <c r="X11" i="2"/>
  <c r="AA11" i="2"/>
  <c r="W11" i="2"/>
  <c r="Y11" i="2"/>
  <c r="AB11" i="2"/>
  <c r="AA25" i="2"/>
  <c r="Y25" i="2"/>
  <c r="X25" i="2"/>
  <c r="W25" i="2"/>
  <c r="Z25" i="2"/>
  <c r="AB25" i="2"/>
  <c r="AG23" i="2"/>
  <c r="AH23" i="2"/>
  <c r="AF23" i="2"/>
  <c r="AI23" i="2"/>
  <c r="AJ23" i="2"/>
  <c r="AE23" i="2"/>
  <c r="W23" i="2"/>
  <c r="Y23" i="2"/>
  <c r="AA23" i="2"/>
  <c r="AB23" i="2"/>
  <c r="X23" i="2"/>
  <c r="Z23" i="2"/>
  <c r="AK23" i="2"/>
  <c r="AF7" i="2"/>
  <c r="AI7" i="2"/>
  <c r="AE7" i="2"/>
  <c r="AG7" i="2"/>
  <c r="AJ7" i="2"/>
  <c r="AH7" i="2"/>
  <c r="Y21" i="2"/>
  <c r="W21" i="2"/>
  <c r="AA21" i="2"/>
  <c r="AB21" i="2"/>
  <c r="Z21" i="2"/>
  <c r="X21" i="2"/>
  <c r="AK19" i="2"/>
  <c r="W17" i="2"/>
  <c r="AA17" i="2"/>
  <c r="Z17" i="2"/>
  <c r="Y17" i="2"/>
  <c r="AB17" i="2"/>
  <c r="X17" i="2"/>
  <c r="AJ21" i="2"/>
  <c r="AF21" i="2"/>
  <c r="AE21" i="2"/>
  <c r="AI21" i="2"/>
  <c r="AH21" i="2"/>
  <c r="AG21" i="2"/>
  <c r="AF25" i="2"/>
  <c r="AI25" i="2"/>
  <c r="AJ25" i="2"/>
  <c r="AG25" i="2"/>
  <c r="AE25" i="2"/>
  <c r="AH25" i="2"/>
  <c r="AC13" i="2"/>
  <c r="AB15" i="2"/>
  <c r="X15" i="2"/>
  <c r="Z15" i="2"/>
  <c r="AA15" i="2"/>
  <c r="W15" i="2"/>
  <c r="Y15" i="2"/>
  <c r="AH13" i="2"/>
  <c r="AF13" i="2"/>
  <c r="AI13" i="2"/>
  <c r="AG13" i="2"/>
  <c r="AJ13" i="2"/>
  <c r="AE13" i="2"/>
  <c r="X19" i="2"/>
  <c r="Z19" i="2"/>
  <c r="AB19" i="2"/>
  <c r="AA19" i="2"/>
  <c r="Y19" i="2"/>
  <c r="W19" i="2"/>
  <c r="AE11" i="2"/>
  <c r="AJ11" i="2"/>
  <c r="AG11" i="2"/>
  <c r="AF11" i="2"/>
  <c r="AH11" i="2"/>
  <c r="AI11" i="2"/>
  <c r="AK5" i="2"/>
  <c r="AK17" i="2"/>
  <c r="AF9" i="2"/>
  <c r="AG9" i="2"/>
  <c r="AH9" i="2"/>
  <c r="AI9" i="2"/>
  <c r="AE9" i="2"/>
  <c r="AJ9" i="2"/>
  <c r="AA9" i="2"/>
  <c r="Y9" i="2"/>
  <c r="AB9" i="2"/>
  <c r="X9" i="2"/>
  <c r="W9" i="2"/>
  <c r="Z9" i="2"/>
  <c r="AI15" i="2"/>
  <c r="AG15" i="2"/>
  <c r="AF15" i="2"/>
  <c r="AH15" i="2"/>
  <c r="AJ15" i="2"/>
  <c r="AE15" i="2"/>
  <c r="AC7" i="2"/>
  <c r="AC21" i="2"/>
  <c r="AB5" i="2"/>
  <c r="W5" i="2"/>
  <c r="AA5" i="2"/>
  <c r="X5" i="2"/>
  <c r="Y5" i="2"/>
  <c r="Z5" i="2"/>
  <c r="AC11" i="2"/>
  <c r="AL7" i="2"/>
  <c r="AL5" i="2"/>
  <c r="AL17" i="2"/>
  <c r="AL15" i="2"/>
  <c r="AL23" i="2"/>
  <c r="AL9" i="2"/>
  <c r="AL19" i="2"/>
  <c r="AL13" i="2"/>
  <c r="AL25" i="2"/>
  <c r="AL21" i="2"/>
  <c r="AL11" i="2"/>
  <c r="R21" i="2"/>
  <c r="R13" i="2"/>
  <c r="R19" i="2"/>
  <c r="R23" i="2"/>
  <c r="R11" i="2"/>
  <c r="D19" i="2"/>
  <c r="K21" i="2"/>
  <c r="R7" i="2"/>
  <c r="R5" i="2"/>
  <c r="K23" i="2"/>
  <c r="K13" i="2"/>
  <c r="K25" i="2"/>
  <c r="D17" i="2"/>
  <c r="K19" i="2"/>
  <c r="D23" i="2"/>
  <c r="R25" i="2"/>
  <c r="D5" i="2"/>
  <c r="K17" i="2"/>
  <c r="K5" i="2"/>
  <c r="K15" i="2"/>
  <c r="R17" i="2"/>
  <c r="K7" i="2"/>
  <c r="K9" i="2"/>
  <c r="R15" i="2"/>
  <c r="R9" i="2"/>
  <c r="K11" i="2"/>
  <c r="D25" i="2"/>
  <c r="D13" i="2"/>
  <c r="D9" i="2"/>
  <c r="D15" i="2"/>
  <c r="D11" i="2"/>
  <c r="D21" i="2"/>
  <c r="D7" i="2"/>
  <c r="AD15" i="2" l="1"/>
  <c r="AD13" i="2"/>
  <c r="V13" i="2"/>
  <c r="AD7" i="2"/>
  <c r="V19" i="2"/>
  <c r="AD21" i="2"/>
  <c r="V17" i="2"/>
  <c r="V25" i="2"/>
  <c r="AD17" i="2"/>
  <c r="AD19" i="2"/>
  <c r="AD23" i="2"/>
  <c r="V11" i="2"/>
  <c r="AD9" i="2"/>
  <c r="AD11" i="2"/>
  <c r="V23" i="2"/>
  <c r="AD5" i="2"/>
  <c r="V7" i="2"/>
  <c r="AD25" i="2"/>
  <c r="V21" i="2"/>
  <c r="V9" i="2"/>
  <c r="V15" i="2"/>
  <c r="V5" i="2" l="1"/>
</calcChain>
</file>

<file path=xl/sharedStrings.xml><?xml version="1.0" encoding="utf-8"?>
<sst xmlns="http://schemas.openxmlformats.org/spreadsheetml/2006/main" count="32547" uniqueCount="1611">
  <si>
    <t>利用者ID</t>
  </si>
  <si>
    <t>連絡先</t>
  </si>
  <si>
    <t>整理番号</t>
  </si>
  <si>
    <t>氏名/法人名</t>
  </si>
  <si>
    <t>様式Ver</t>
  </si>
  <si>
    <t>様式ID</t>
  </si>
  <si>
    <t>様式名</t>
  </si>
  <si>
    <t>申込日時</t>
  </si>
  <si>
    <t>処理状況</t>
  </si>
  <si>
    <t>備考</t>
  </si>
  <si>
    <t>問１</t>
  </si>
  <si>
    <t>問２</t>
  </si>
  <si>
    <t>問３</t>
  </si>
  <si>
    <t>問４</t>
  </si>
  <si>
    <t>問５</t>
  </si>
  <si>
    <t>問６－１</t>
  </si>
  <si>
    <t>問６－２</t>
  </si>
  <si>
    <t>問７</t>
  </si>
  <si>
    <t>問８</t>
  </si>
  <si>
    <t>問９</t>
  </si>
  <si>
    <t>問１０</t>
  </si>
  <si>
    <t>問１１</t>
  </si>
  <si>
    <t>問１２</t>
  </si>
  <si>
    <t>問１３</t>
  </si>
  <si>
    <t>三郷市のまちづくりに対して、ご意見等がありましたら、自由にお書きください。</t>
  </si>
  <si>
    <t>第５次三郷市総合計画後期基本計画等の策定に係る小学生・中学生アンケート</t>
  </si>
  <si>
    <t>完了（未確認）</t>
  </si>
  <si>
    <t>谷中、市助、谷口、新和1・2丁目、栄1・2丁目、中央</t>
  </si>
  <si>
    <t>北中学校</t>
  </si>
  <si>
    <t>普通</t>
  </si>
  <si>
    <t>どちらかといえば感じている</t>
  </si>
  <si>
    <t>住んでいたくない　→問６－２へ</t>
  </si>
  <si>
    <t>特に理由はない</t>
  </si>
  <si>
    <t>明るさ</t>
  </si>
  <si>
    <t>安心</t>
  </si>
  <si>
    <t>健康</t>
  </si>
  <si>
    <t>にぎわいのある商業施設の整備されたまち</t>
  </si>
  <si>
    <t>高齢者・障がい者・こどもなどが安心して暮らせるまち</t>
  </si>
  <si>
    <t>公園などを整備すること</t>
  </si>
  <si>
    <t>道路・公共交通（電車・バス・タクシーなど）を整備すること</t>
  </si>
  <si>
    <t>知っている</t>
  </si>
  <si>
    <t>行動している</t>
  </si>
  <si>
    <t>ペットボトルリサイクル</t>
  </si>
  <si>
    <t>６　安全な水とトイレを世界中に</t>
  </si>
  <si>
    <t>７　エネルギーをみんなにそしてクリーンに</t>
  </si>
  <si>
    <t>花和田、彦江、彦沢、番匠免、上口、彦倉、彦野、泉、天神、ピアラシティ</t>
  </si>
  <si>
    <t>わからない</t>
  </si>
  <si>
    <t>美しさ</t>
  </si>
  <si>
    <t>自然</t>
  </si>
  <si>
    <t>平等</t>
  </si>
  <si>
    <t>治安がよく（事故や犯罪などの悪いことが少ない）、災害への備えが充実したまち</t>
  </si>
  <si>
    <t>市街地と豊かな緑のバランスがとれたまち</t>
  </si>
  <si>
    <t>親がこどもを育てやすくすること</t>
  </si>
  <si>
    <t>学校教育を整えること</t>
  </si>
  <si>
    <t>行動していない　→自由記述へ</t>
  </si>
  <si>
    <t>茂田井、幸房、岩野木、笹塚、南蓮沼、駒形、三郷</t>
  </si>
  <si>
    <t>まあ住みやすい</t>
  </si>
  <si>
    <t>感じている</t>
  </si>
  <si>
    <t>住んでいたい　→問６ー１へ</t>
  </si>
  <si>
    <t>買い物など生活するのに便利だから</t>
  </si>
  <si>
    <t>あたたかさ</t>
  </si>
  <si>
    <t>快適さ</t>
  </si>
  <si>
    <t>やすらぎ</t>
  </si>
  <si>
    <t>市民が気楽に楽しめるスポーツ・レクリエーション施設の整備されたまち</t>
  </si>
  <si>
    <t>医療体制を整えること</t>
  </si>
  <si>
    <t>非常に住みにくい</t>
  </si>
  <si>
    <t>感じていない</t>
  </si>
  <si>
    <t>その他(何もないから)</t>
  </si>
  <si>
    <t>外国人との交流がさかんなまち</t>
  </si>
  <si>
    <t>その他（具体的に）(海を作る！)</t>
  </si>
  <si>
    <t>スポーツや文化、芸術を盛んにすること</t>
  </si>
  <si>
    <t>農業・商工業・観光を盛んにすること</t>
  </si>
  <si>
    <t>三郷市以外の都市や外国との交流を行うこと</t>
  </si>
  <si>
    <t>非常に住みやすい</t>
  </si>
  <si>
    <t>安全</t>
  </si>
  <si>
    <t>高齢者や障がい者が住みやすくなること</t>
  </si>
  <si>
    <t>ペットボトルをリサイクルボックスに入れたり、コンビニで買った弁当を残さずにすべて食べてから、巨海箱に捨てています。ほかにも、十円などの少ない金額ですが、コンビニなどで寄付をしたり、道路や公園などに落ちているごみを拾って捨てたりもしています。捨てるごみの分別などにもきおつけています。</t>
  </si>
  <si>
    <t>１　貧困をなくそう</t>
  </si>
  <si>
    <t>２　飢餓をゼロに</t>
  </si>
  <si>
    <t>３　すべての人に健康と福祉を</t>
  </si>
  <si>
    <t>４　質の高い教育をみんなに</t>
  </si>
  <si>
    <t>１１　住み続けられるまちづくりを</t>
  </si>
  <si>
    <t>１２　つくる責任つかう責任</t>
  </si>
  <si>
    <t>１３　気候変動に具体的な対策を</t>
  </si>
  <si>
    <t>１４　海の豊かさを守ろう</t>
  </si>
  <si>
    <t>１５　陸の豊かさも守ろう</t>
  </si>
  <si>
    <t>三郷市にボールが使用できる公園が欲しい。確かに自分の家の近くにも公園はあるけれど、どこもボールの使用が禁止で、遊びの種類が限られてしまうため、近所に迷惑がかからない対策をとり、公園「ボールが使用できる」を作ってほしいと思います。そしてもう一つあります。それはゴミです。上にも書いたとおり、ごみ拾いなどをよくするのですが、道路を歩いていると、犬のふんや大きい廃棄物、どこから出ているかわからない謎の異臭などがあります。そこから考えると、やはり、環境の整備も大事だなと思いました。しかし、三郷市は非常に過ごしやすく、これまでにいいところはないと思いました。だからこそ、この二つのことを改善してもらいたいと思いました。お願いします。そして、こんなにも過ごしやすい三郷市にしてくださり、ありがとうございます。</t>
  </si>
  <si>
    <t>半田、小谷堀、前間、後谷、田中新田、丹後、大広戸、彦成5丁目、早稲田</t>
  </si>
  <si>
    <t>遊んだり楽しんだりする、にぎやかなところがないから</t>
  </si>
  <si>
    <t>にぎやかさ</t>
  </si>
  <si>
    <t>やさしさ</t>
  </si>
  <si>
    <t>自然環境を守ること</t>
  </si>
  <si>
    <t xml:space="preserve">履かなくなったデニムのズボンを違うものに変える_x000D_
</t>
  </si>
  <si>
    <t>５　ジェンダー平等を実現しよう</t>
  </si>
  <si>
    <t>８　働きがいも経済成長も</t>
  </si>
  <si>
    <t>９　産業と技術革新の基盤をつくろう</t>
  </si>
  <si>
    <t>１０　人や国の不平等をなくそう</t>
  </si>
  <si>
    <t>１６　平和と公正をすべての人に</t>
  </si>
  <si>
    <t>その他(海の近くに住んでみたいから)</t>
  </si>
  <si>
    <t>河川や水路を整備すること</t>
  </si>
  <si>
    <t>節水、節電を心掛けている</t>
  </si>
  <si>
    <t>便利さ</t>
  </si>
  <si>
    <t>農業（お米や野菜作りなど）や商工業（商店街など）を活かした観光する場所があるまち</t>
  </si>
  <si>
    <t>豊かな自然があって、歩いていて楽しいまち</t>
  </si>
  <si>
    <t>行きたい学校や会社がないから（または、通うことができないから）</t>
  </si>
  <si>
    <t>交通安全対策を行うこと</t>
  </si>
  <si>
    <t>コミュニティ活動（地域のみなさんがふれあう活動のこと）を盛んにすること</t>
  </si>
  <si>
    <t>環境に悪いことは控えるようにしている</t>
  </si>
  <si>
    <t>家族や友人がいるから</t>
  </si>
  <si>
    <t>男女共同参画（男性や女性であることに関係なく、「人」として、対等に暮らしていける社会）を目指すこと</t>
  </si>
  <si>
    <t>豊かさ</t>
  </si>
  <si>
    <t>市民と市役所が協力してまちづくりを行うこと</t>
  </si>
  <si>
    <t>Noポイ捨て</t>
  </si>
  <si>
    <t>たのしいです</t>
  </si>
  <si>
    <t>もっと自然が豊かなところで生活してみたいから</t>
  </si>
  <si>
    <t>交通機関（電車・バス・タクシー）の整備された、通勤や通学に便利なまち</t>
  </si>
  <si>
    <t>ペットボトルのリサイクルやペットボトルのキャップ回収</t>
  </si>
  <si>
    <t>協力</t>
  </si>
  <si>
    <t>静けさ</t>
  </si>
  <si>
    <t>ごみの分別</t>
  </si>
  <si>
    <t>もうちょっと自由に遊べる場所を作る_x000D_
商業施設を増やす</t>
  </si>
  <si>
    <t>環境が悪くならないようにごみのない環境にしている</t>
  </si>
  <si>
    <t>どちらかといえば感じていない</t>
  </si>
  <si>
    <t>大都会での生活に興味があるから</t>
  </si>
  <si>
    <t>エコバックを使う_x000D_
節水_x000D_
節電</t>
  </si>
  <si>
    <t>消防・防災・防犯体制を整えること</t>
  </si>
  <si>
    <t xml:space="preserve">無駄に電気を使わない_x000D_
ポイ捨てをしない_x000D_
</t>
  </si>
  <si>
    <t>その他（具体的に）(治安をよくする)</t>
  </si>
  <si>
    <t>ごみの分別_x000D_
時々ごみ拾い</t>
  </si>
  <si>
    <t>夜に明かりがなくて暗いところがあって危ないのでなくしてほしい</t>
  </si>
  <si>
    <t>ごみの分別_x000D_
食べ残しをしない</t>
  </si>
  <si>
    <t>子供が笑顔でいられる町がいい_x000D_
→道を整備して子供が怪我をしないようにする_x000D_
　公園の遊具（安全）を設置し、健康な体つくりに貢献する</t>
  </si>
  <si>
    <t>大学や先端的な研究所などがあるまち</t>
  </si>
  <si>
    <t>生涯学習（ 子どもから高齢者まで、どんな年齢や状況でも新たな知識やスキルを習得し、学んでいくことで、あらゆる面での成長を図ること）を盛んにすること</t>
  </si>
  <si>
    <t>遊んだり楽しんだりする、にぎやかなところがあるから</t>
  </si>
  <si>
    <t>誰に対しても平等な対応をとり、自然や環境に配慮した行動や考え方を社会全体がしていただけるように、自主的な取り組みなどをしています。</t>
  </si>
  <si>
    <t>三郷市は年々人口が増えているので、これから子育てする親などが増えてくると思うので、公園などの設備も強化などもすれば人口も増えると思いますし、皆が住みやすい、三郷市になるのではないかと思いました。</t>
  </si>
  <si>
    <t>その他(東京に行きやすいから。)</t>
  </si>
  <si>
    <t>ポイ捨てをせずに使わない電気は消している。_x000D_
食べ残しをしないようにしている。_x000D_
必要な時だけ電気を使う。</t>
  </si>
  <si>
    <t>市役所の経営を見直して良くしていくこと</t>
  </si>
  <si>
    <t>・リサイクル</t>
  </si>
  <si>
    <t>教科書と給食費をなくしてほしい_x000D_
なぜなら義務教育であるから。_x000D_
_x000D_
_x000D_
金を使わせないでほしい。</t>
  </si>
  <si>
    <t>仁蔵、下彦川戸、上彦川戸、上彦名、彦成1～4丁目（みさと団地を除く）、彦音、彦糸、采女、彦川戸、新三郷ららシティ</t>
  </si>
  <si>
    <t>エコバックの持参</t>
  </si>
  <si>
    <t>やや住みにくい</t>
  </si>
  <si>
    <t>ごみの分別、ポイ捨てをしない、リサイクル、不必要なものを余分に買わない。</t>
  </si>
  <si>
    <t>エコバックの持参_x000D_
ごみの分別_x000D_
ペットボトルキャップ回収</t>
  </si>
  <si>
    <t>幸房小学校</t>
  </si>
  <si>
    <t>その他(他の県のこと知りたい)</t>
  </si>
  <si>
    <t>ごみの分別　エコバック　ポイ捨てをしないこと　</t>
  </si>
  <si>
    <t>住みやすいからそこの継続</t>
  </si>
  <si>
    <t>前谷小学校</t>
  </si>
  <si>
    <t>その他(田舎に住みたいから)</t>
  </si>
  <si>
    <t>ごみ拾いなどをしている_x000D_
ポイ捨てしてる人いたら注意してる</t>
  </si>
  <si>
    <t>個性</t>
  </si>
  <si>
    <t>いじめしない</t>
  </si>
  <si>
    <t>テニスコートを造ってほしいです。_x000D_
最近、今あるテニスコートでは高齢者がとても長い時間滞在していることが多く、_x000D_
いざテニスをしようとするとほとんどの時間が埋まっています。_x000D_
テニスコートを造りプラスとなるのはそれだけではなく、_x000D_
テニスコートがあれば自然とテニスに興味を持ち、_x000D_
今よりももっと三郷ではスポーツをする人が増え、_x000D_
さらにさらに活発で元気、そして明るい街ができると信じています！_x000D_
そして私自身、高齢者が多くの時間テニスをすることが駄目だと思っているのではないです。_x000D_
テニスコートが増えれば　やりたいときに埋まっていてテニスができない！ など_x000D_
高齢者しかテニスをできない！などといった市民からの小さな不満もなくなると思っての事です。_x000D_
もしかしたら同じ高齢者方の中にも自分だってテニスをしたい、、、と思っていても_x000D_
我慢してる人が一定数いると思い、ぜひテニスコートをお願いします。</t>
  </si>
  <si>
    <t>コミュニティ施設（地域のみなさんがふれあって活動する施設）や文化施設（音楽ホールなど）を利用した市民活動や生涯学習がさかんなまち</t>
  </si>
  <si>
    <t>無駄遣いやポイ捨てはしない</t>
  </si>
  <si>
    <t>医療体制を強化してほしい</t>
  </si>
  <si>
    <t>昼間はあまり電気を使わない</t>
  </si>
  <si>
    <t>もっとアクセスよくしてほしい_x000D_
交通機関など</t>
  </si>
  <si>
    <t>青少年の健全育成（子どもが自立した人間として成長することを願って支援すること）を行うこと</t>
  </si>
  <si>
    <t>出されたご飯は全部食べている。</t>
  </si>
  <si>
    <t>自立</t>
  </si>
  <si>
    <t>募金、リサイクルなど</t>
  </si>
  <si>
    <t>絶対に食べ残さないなど</t>
  </si>
  <si>
    <t>三郷団地の活性化のために三郷団地の近くにある商店街を活性化してほしい</t>
  </si>
  <si>
    <t>ゴミを分別して捨てている。</t>
  </si>
  <si>
    <t>夜、暗い道が多い</t>
  </si>
  <si>
    <t>ポイ捨てなどをしない</t>
  </si>
  <si>
    <t>義務教育を見直すべきだと思う。</t>
  </si>
  <si>
    <t>その他（具体的に）(学校給食費無償化)</t>
  </si>
  <si>
    <t>ゴミが落ちていたら拾う。</t>
  </si>
  <si>
    <t>１７　パートナーシップで目標を達成しよう</t>
  </si>
  <si>
    <t>ないです</t>
  </si>
  <si>
    <t>エコバックの持参_x000D_
植物をたくさん植えている</t>
  </si>
  <si>
    <t>信号が短すぎるところがあって事故が起きそうで危ないと思いました。</t>
  </si>
  <si>
    <t>計画的に土地を利用（活用）すること</t>
  </si>
  <si>
    <t>普段、エコバッグを持ち歩いています。</t>
  </si>
  <si>
    <t>知らない　→自由記述へ</t>
  </si>
  <si>
    <t>ありません。</t>
  </si>
  <si>
    <t>使わない部屋の電気を消す_x000D_
節水　節約_x000D_
エアコン使いすぎない_x000D_
ごみの分別</t>
  </si>
  <si>
    <t>特にないです。</t>
  </si>
  <si>
    <t>ごみを分別して捨てる_x000D_
_x000D_
_x000D_
_x000D_
_x000D_
_x000D_
_x000D_
_x000D_
t</t>
  </si>
  <si>
    <t>公園をもっと作ってほしい</t>
  </si>
  <si>
    <t>ゴミをすくなくしてる</t>
  </si>
  <si>
    <t>横断歩道を増やしてほしい</t>
  </si>
  <si>
    <t>ekobakkuwotukatteiru</t>
  </si>
  <si>
    <t>どれにつながるかわからない</t>
  </si>
  <si>
    <t>自然が豊かだから</t>
  </si>
  <si>
    <t>・公共交通機関を使っている。_x000D_
・エコバッグを使っている。</t>
  </si>
  <si>
    <t>その他(治安悪い　自然がない　夜五月蠅い　高校生の自転車マナーが悪い　草が多い)</t>
  </si>
  <si>
    <t>三郷市とは違いお金を大切に使ったり資源（電気、水、ガスetc..)を大切に使ったりしてる</t>
  </si>
  <si>
    <t>自然を大切にしてほしい_x000D_
治安が悪い_x000D_
住みやすいのは実質店がたくさんあるからであってその他は地味</t>
  </si>
  <si>
    <t>・ペットボトルをリサイクルしている・ご飯を残さない・賞味期限が長い食品をっ買っている</t>
  </si>
  <si>
    <t>リサイクル_x000D_
ゴミの分別_x000D_
ご飯を残さない_x000D_
男女平等_x000D_
CO2 をあまり出さない行動など</t>
  </si>
  <si>
    <t>エコバッグを使っている_x000D_
手前どりをしている</t>
  </si>
  <si>
    <t>ゴミはゴミ箱にきちんと捨てる。</t>
  </si>
  <si>
    <t>治安のいいまちがいいと思います。</t>
  </si>
  <si>
    <t xml:space="preserve">ペットボトルを分別_x000D_
牛乳パックを資源ごみに出す_x000D_
ポイ捨てをしない_x000D_
</t>
  </si>
  <si>
    <t>ごみのリサイクル</t>
  </si>
  <si>
    <t>自転車の通り道の死角をなるべく無くしてほしいです。</t>
  </si>
  <si>
    <t>食べ残しをしないようにしている</t>
  </si>
  <si>
    <t>ごみは分別して捨ててる。</t>
  </si>
  <si>
    <t>・ゴミを分別している。_x000D_
・給食とか食べ物を残飯とかにしてない。_x000D_
・毎年、町内ごみ拾いに参加している</t>
  </si>
  <si>
    <t xml:space="preserve">・緑を増やしてほしいです。_x000D_
・歩道とか道路とかトンネルの下とか、危ないところがたくさんあるので見直してほしいです。_x000D_
・_x000D_
</t>
  </si>
  <si>
    <t>もう少し親が苦労しないまちづくりをお願いします。</t>
  </si>
  <si>
    <t>ポイ捨てをしない_x000D_
いじめをしていない</t>
  </si>
  <si>
    <t>買い物など生活するのに不便だから</t>
  </si>
  <si>
    <t xml:space="preserve">・ごみの分別_x000D_
・食べ物を残さない_x000D_
_x000D_
</t>
  </si>
  <si>
    <t>公園ボール遊びをしたい。_x000D_
もっと安全な道路にしてほしい。_x000D_
ショッピングモールを作ってほしい。</t>
  </si>
  <si>
    <t>行きたい学校や会社があるから（または、通うことができるから）</t>
  </si>
  <si>
    <t>・エコバッグを使う_x000D_
・リサイクル</t>
  </si>
  <si>
    <t>ゴミを捨てるときにしっかりと分別している</t>
  </si>
  <si>
    <t>所々草が多い場所や整備されいていないところが多いのでそこをしっかりと整備してほしい。</t>
  </si>
  <si>
    <t>使わないときは電源を切る_x000D_
ごみの分別</t>
  </si>
  <si>
    <t>・男女平等に接している_x000D_
・食べ物を残していない_x000D_
・ごみはゴミ箱に入れている</t>
  </si>
  <si>
    <t>その他(駅が近くて千葉や東京にもすぐに行くことができるから)</t>
  </si>
  <si>
    <t>食事をなるべく残さず食べる</t>
  </si>
  <si>
    <t>江戸川に近い地域の家が氾濫しないようにするための対策や、氾濫したときの対応などを考える</t>
  </si>
  <si>
    <t>人がいない部屋の電気を消す</t>
  </si>
  <si>
    <t>特にありません</t>
  </si>
  <si>
    <t>スマホでできる寄付に参加しています。</t>
  </si>
  <si>
    <t>ゴミを分別して捨てる。ご飯を残さない</t>
  </si>
  <si>
    <t xml:space="preserve">三郷市でボールを禁止にするならボールを使える公園を作ってほしいです_x000D_
</t>
  </si>
  <si>
    <t>食べ物をあまり残さないようにしている</t>
  </si>
  <si>
    <t>全体的に節約したり再利用したりしてる。</t>
  </si>
  <si>
    <t>・たばこやげろ、ごみが駅前に非常に多い。_x000D_
・中学校で男子はくんづけ、女子はさん付けの制度がおかしいと思う。小学校ではみんなさん付けだしそれによってつらくなる人もいると思う。</t>
  </si>
  <si>
    <t xml:space="preserve">男の子と女の子の 間を減らす。_x000D_
</t>
  </si>
  <si>
    <t>その他（具体的に）(子供がボール遊びなどで遊べる公園が多いまち)</t>
  </si>
  <si>
    <t>ご飯を残さない</t>
  </si>
  <si>
    <t>小学生以上は公園でボール遊びをしてはいけないはずなのに、高齢者がゲートボールをするのはおかしい</t>
  </si>
  <si>
    <t>みんなびょうどう</t>
  </si>
  <si>
    <t>電気や水の無駄遣いをなくす</t>
  </si>
  <si>
    <t>工場がたくさん出来て、産業がさかんなまち</t>
  </si>
  <si>
    <t>ごみすててる</t>
  </si>
  <si>
    <t>みさと団地、さつき平</t>
  </si>
  <si>
    <t>なんもないです</t>
  </si>
  <si>
    <t>もう少し町を栄えたほうが良いと思う</t>
  </si>
  <si>
    <t>レジ袋はなるべく受け取らないようにしている</t>
  </si>
  <si>
    <t xml:space="preserve">マイバックを使っている_x000D_
</t>
  </si>
  <si>
    <t>エコバック</t>
  </si>
  <si>
    <t>買い物の際、マイバッグを使っている</t>
  </si>
  <si>
    <t>自転車を使っている</t>
  </si>
  <si>
    <t>エコバッグを使っている</t>
  </si>
  <si>
    <t>・基本的にゴミが多く出るようなものは買わない。_x000D_
・生ごみはコンポスタに入れて肥料にする。_x000D_
・生活に必要ないものは買わない。_x000D_
・節水・使わない部屋の電気を消したり使わない電子機器のプラグを抜いておく。</t>
  </si>
  <si>
    <t>三郷市は最近田んぼや畑が減って、駐車場や工場が増えていています。この地球温暖化や食料自給率の低下が叫ばれる時代に、畑ももちろんの事田んぼは大雨時の遊水地のような役割、水が夏の田や用水路から蒸発することで暑さ対策にもなります。もちろん住みやすいように第３次産業系の建物を建てていくことも街づくりには大事なことでありますが、きらりと輝く田園都市みさと　のような田んぼと産業の建物が共存していけるようなみさとを作っていただけたらなと思っております。ご検討のほどよろしくお願いします。</t>
  </si>
  <si>
    <t xml:space="preserve">ごみを分裂する_x000D_
</t>
  </si>
  <si>
    <t>ごみを分別して捨てている</t>
  </si>
  <si>
    <t>ボールを使える公園を増やしてほしいです</t>
  </si>
  <si>
    <t>ポイ捨てをしないことや節水。</t>
  </si>
  <si>
    <t>バス停を増やしほしい。</t>
  </si>
  <si>
    <t>環境問題を考えながら過ごしている</t>
  </si>
  <si>
    <t>無駄な消費を減らすこと_x000D_
募金の協力</t>
  </si>
  <si>
    <t>ジェンダーレスの人たちを差別しないようにしているのとポイ捨てをしないようにしている。</t>
  </si>
  <si>
    <t>節電</t>
  </si>
  <si>
    <t>その他(海外に住みたいから。)</t>
  </si>
  <si>
    <t>電気を使いすぎないように節電を心がけている。</t>
  </si>
  <si>
    <t>ゴミはしっかり分別し、_x000D_
ゴミの日を確認して捨てられるゴミを捨てるなど。</t>
  </si>
  <si>
    <t>近くにイトーヨーカドー、Jソン、大きな公園など、とても生活をするのに充実していてうれしい。</t>
  </si>
  <si>
    <t>最近埼玉県のある市の治安が悪いといわれているので三郷はそういう悪い印象を持たれぬよう犯罪の対策を強くしたほうがいいと思う。</t>
  </si>
  <si>
    <t>エコバッグを使う_x000D_
使う部屋以外部屋の電気を消す</t>
  </si>
  <si>
    <t>選挙のポスターが多くうっとうしい_x000D_
市のサービスが充実していて住みやすい</t>
  </si>
  <si>
    <t>・ゴミの分別_x000D_
・ゴミをできるだけ出さないようにする</t>
  </si>
  <si>
    <t>もっとみんなが楽しめるイベントを開催してほしいです。</t>
  </si>
  <si>
    <t>ポイ捨てしない</t>
  </si>
  <si>
    <t>使っていない部屋の電気はこまめに消している</t>
  </si>
  <si>
    <t>道路がぼこぼこなところがあったりするから平面でこぎやすい道路を新しく作ってほしいと思いました。</t>
  </si>
  <si>
    <t>マイバックをスーパーに持っていく</t>
  </si>
  <si>
    <t>ごみの分別や、いらなくなったものがあったら、リサイクルショップに持っていくなどの行動をしている。</t>
  </si>
  <si>
    <t xml:space="preserve">もう少し、危ない道などの整備をしてほしい。_x000D_
</t>
  </si>
  <si>
    <t>ペットボトルのりさいくる</t>
  </si>
  <si>
    <t>エコバックを使う。_x000D_
無駄な買い物をしない。</t>
  </si>
  <si>
    <t>ペットボトルを分別して捨てる</t>
  </si>
  <si>
    <t>エコバッグなどを進んで使ったり。_x000D_
エアコンなどの使用を考えて使っています</t>
  </si>
  <si>
    <t>エコバックを使っている。</t>
  </si>
  <si>
    <t>エコバックを使っている</t>
  </si>
  <si>
    <t>特にないです</t>
  </si>
  <si>
    <t>バイキングなどの取り分を考えたり_x000D_
電気を使わないときは消すなど</t>
  </si>
  <si>
    <t>ペットボトルのリサイクル</t>
  </si>
  <si>
    <t>節水、節電、物の使いまわしを意識しながら生活している</t>
  </si>
  <si>
    <t>ごみの分別の決まりをもう少し増やしたり、町の清掃活動、清掃ボランティアのイベントにもっと力を入れてほしいです。</t>
  </si>
  <si>
    <t>彦成小学校</t>
  </si>
  <si>
    <t>自分の買ったものは捨てる時まで責任を持ち、捨てる時は地域のルールに従って行動している</t>
  </si>
  <si>
    <t>自然を大切にしている</t>
  </si>
  <si>
    <t>要らなくなった服を近所の人にあげる。_x000D_
ペットボトルを分別して捨てる。_x000D_
水を出しっぱにしない。</t>
  </si>
  <si>
    <t>その他（具体的に）(でかい遊ぶ施設を作る)</t>
  </si>
  <si>
    <t>洗剤をできるだけ使わずに皿を洗う。_x000D_
ペットボトルの分別</t>
  </si>
  <si>
    <t>流山へ行くための橋をもっと大きくしてほしい_x000D_
あと、魚屋を増やしてほしい</t>
  </si>
  <si>
    <t>電気や水を大切に使う</t>
  </si>
  <si>
    <t>犯罪を少なくしてほしいです</t>
  </si>
  <si>
    <t>無駄な電気を使わないようにしています。</t>
  </si>
  <si>
    <t>その他(自分が一人暮らししたときに、親と同じ三郷市に住んでいるということが嫌だから)</t>
  </si>
  <si>
    <t>もう少しショッピングモールなどの商業施設が欲しい。_x000D_
中学生や高校生が気楽に遊べる場所が欲しい</t>
  </si>
  <si>
    <t>食べ残ししない</t>
  </si>
  <si>
    <t>使い終えたものをすぐに捨てずほかのものに引き継ぐ。</t>
  </si>
  <si>
    <t>空き地が多いから建造物をもっとつくってほしいです。</t>
  </si>
  <si>
    <t xml:space="preserve">エコバックを持参する、ペットボトルをできるだけ利用しない。_x000D_
</t>
  </si>
  <si>
    <t xml:space="preserve">特にありません。_x000D_
</t>
  </si>
  <si>
    <t>無駄なゴミが出ないようにしたり。_x000D_
エコバックを使ったり</t>
  </si>
  <si>
    <t>洋服をリサイクルショップ、近所の人にあげたりしています。</t>
  </si>
  <si>
    <t>給食を無駄にしない</t>
  </si>
  <si>
    <t>ない</t>
  </si>
  <si>
    <t>その他(生まれた地域なので、住んでいたいと思います)</t>
  </si>
  <si>
    <t>ごみの分別_x000D_
差別しない、、、など？</t>
  </si>
  <si>
    <t>・油をそのまま流さない_x000D_
・節電や節水を心がける</t>
  </si>
  <si>
    <t>ポイ捨てをしない_x000D_
川にゴミを捨てない</t>
  </si>
  <si>
    <t xml:space="preserve">ゴミ拾い_x000D_
雑草抜き_x000D_
</t>
  </si>
  <si>
    <t>ペットボトルをリサイクルしている</t>
  </si>
  <si>
    <t>エコバックを持参したり、自動販売機であまり飲み物を買わないようにしている</t>
  </si>
  <si>
    <t>特にない</t>
  </si>
  <si>
    <t>その他(栄えすぎてなくて、不便なこともあまりないから)</t>
  </si>
  <si>
    <t>物を大切に使ったり保存したりしている。</t>
  </si>
  <si>
    <t xml:space="preserve">エコバックなどを持ち歩く_x000D_
服など着れなくなったものは、妹などにおさがりとして、あげている_x000D_
_x000D_
</t>
  </si>
  <si>
    <t>遊ぶところが少ない。（商業施設など。）</t>
  </si>
  <si>
    <t xml:space="preserve">食べ物を残さない_x000D_
ごみの分別を行う_x000D_
エアコンをつけっぱにしない_x000D_
電気をつけっぱにしない_x000D_
_x000D_
</t>
  </si>
  <si>
    <t>冷蔵庫にものを詰め込みすぎない_x000D_
エコバッグ持参_x000D_
食べものを残さない</t>
  </si>
  <si>
    <t>ペットボトルの分別</t>
  </si>
  <si>
    <t>買い物などでエコバッグを使っている。</t>
  </si>
  <si>
    <t>公平に接する</t>
  </si>
  <si>
    <t>その他(東京に住みたいから)</t>
  </si>
  <si>
    <t>ゴミの分別</t>
  </si>
  <si>
    <t>ビニール袋を貰わないようにしている</t>
  </si>
  <si>
    <t>・食べ物を残さない　</t>
  </si>
  <si>
    <t>・ご飯を残さないようにしている_x000D_
・ゴミの分別をしている</t>
  </si>
  <si>
    <t>その他(他県へのアクセスが良すぎる)</t>
  </si>
  <si>
    <t>英語圏の人ともっとかかわってみたい</t>
  </si>
  <si>
    <t xml:space="preserve">食べ物を残さないようにしている。_x000D_
</t>
  </si>
  <si>
    <t>みんなの明るさや笑顔や楽しさがたくさんあるといいなと思います。</t>
  </si>
  <si>
    <t>前間小学校</t>
  </si>
  <si>
    <t xml:space="preserve">ごみを道や、海に捨てない。_x000D_
</t>
  </si>
  <si>
    <t>ごみを減らしてる　風力発電を作った　せつでんをしている</t>
  </si>
  <si>
    <t xml:space="preserve">おばあちゃんの車椅子をおしたりしています。_x000D_
</t>
  </si>
  <si>
    <t>その他(将来の夢や高校などで県外などでもたくさんのところでまわりたいし大人になってからな土地で暮らしたいから)</t>
  </si>
  <si>
    <t>その他（具体的に）(便利でみんなが安心できて誰もが暮らしやすい街になってほしい)</t>
  </si>
  <si>
    <t>国の商品の値段地球温暖化なので地域の人もどんどん暮らしにくくなってきているからとにかく三郷市だけじゃなく国が一般な暮らしができる金があって誰もが安心してく暮らせるくにになってほしい</t>
  </si>
  <si>
    <t xml:space="preserve">ごみ捨ての分別_x000D_
</t>
  </si>
  <si>
    <t>最近葉や木の枝、草などがなくなってきていますもう少し自然環境を整える必要があると思います。</t>
  </si>
  <si>
    <t>無駄にものを捨てない_x000D_
ゴミはゴミ箱へ_x000D_
物は大切に</t>
  </si>
  <si>
    <t>親の都合でいい教育ができていない人がいるからそういう子達の支援や教育を進めたほうが良い</t>
  </si>
  <si>
    <t>ごみをいろんなところにすてないでより良い行動をしています</t>
  </si>
  <si>
    <t>地球温暖化のために、エアコンは、あげすぎないなど。</t>
  </si>
  <si>
    <t>ご飯を残さず食べている。_x000D_
エコバックを持ち歩きビニール袋をもらわない。_x000D_
壊れてしまったものを捨てずに直して使う。</t>
  </si>
  <si>
    <t>女子と男子の差別をなくしてほしい（なくなってきているが完璧になくなったとは言えないから）_x000D_
制服を女子男子関係なく選べるようにしたい（ズボンかスカートか）</t>
  </si>
  <si>
    <t>ゴミをしっかり捨てている</t>
  </si>
  <si>
    <t>地球、よくするため</t>
  </si>
  <si>
    <t>・エコバッグを持っていく_x000D_
・ペットボトルを買わないようにして、水筒を持っていく_x000D_
・物をできるまで最後まで使う_x000D_
・いらないものは買わない_x000D_
・物を大切に使う_x000D_
・ご飯を残さない_x000D_
・水道をちゃんと止めたり電気を消したりする</t>
  </si>
  <si>
    <t>いろんな日知の安全みんなの安全</t>
  </si>
  <si>
    <t>環境のいい三郷市にしたい</t>
  </si>
  <si>
    <t>その他(将来の夢が三郷市では達成できないから。)</t>
  </si>
  <si>
    <t>食品ロスを減らすように心がけている。</t>
  </si>
  <si>
    <t>ゴミの分別_x000D_
エコバック</t>
  </si>
  <si>
    <t xml:space="preserve">・イヌを飼っている人達のためにドックランを増やして欲しいです_x000D_
</t>
  </si>
  <si>
    <t>できるだけ食べ残しなどがないように自分がよそったものなどは全部食べて食品ロスをなくしたり、地面などに落ちているゴミを拾ったりしています。</t>
  </si>
  <si>
    <t>誰にでも平等に接する。</t>
  </si>
  <si>
    <t xml:space="preserve">便利な建物を造る。_x000D_
</t>
  </si>
  <si>
    <t>その他（具体的に）(緑をふやしていくこと)</t>
  </si>
  <si>
    <t>・ゴミを拾う_x000D_
・庭の中にいっぱい緑を増やしている_x000D_
・作文の中に必ず自然の大切さ_x000D_
を中心に書いている</t>
  </si>
  <si>
    <t>最近、関東で強盗が相次いでいます。この前、家の前で不審な男を数日連続、目撃しました。もう少しパトロールを強化したらどうでしょうか。（目撃場所　三郷市早稲田７丁目土手近く）</t>
  </si>
  <si>
    <t>ポイ捨てをしていない</t>
  </si>
  <si>
    <t>住みやすい環境にする</t>
  </si>
  <si>
    <t>ごみの分別_x000D_
給食は食べれる量だけつぐ</t>
  </si>
  <si>
    <t>もっと便利な場所を増やす</t>
  </si>
  <si>
    <t>ペットボトルのキャップを分けて捨てている。ごみを分別して捨てるようにしている。緑を増やすために家でも植物を置いている。油をそのまま捨てずに固めてから捨てている。水を使う量を減らすためにしている。必要ない食べ物をあまり買わないようにしている。必要ないものは買わないようにしている。</t>
  </si>
  <si>
    <t>その他（具体的に）(住民税やローンが安くなる街)</t>
  </si>
  <si>
    <t>その他（具体的に）(人口減少を抑えること)</t>
  </si>
  <si>
    <t>トイレの大小を使い分けている</t>
  </si>
  <si>
    <t>三郷市に私立中学校を作りたい</t>
  </si>
  <si>
    <t xml:space="preserve">木をもっと植えたい_x000D_
</t>
  </si>
  <si>
    <t>ビニール袋を使わないように、エコバッグを持参している。</t>
  </si>
  <si>
    <t>エコバックを使ったり、ペットボトルなどリサイクルできるものを集めてること</t>
  </si>
  <si>
    <t xml:space="preserve">・誰とでも平等に接している_x000D_
</t>
  </si>
  <si>
    <t xml:space="preserve">ゴミの分別_x000D_
食べ残し０_x000D_
</t>
  </si>
  <si>
    <t>食品ロスを減らす行動</t>
  </si>
  <si>
    <t>電気とかを使いすぎないように工夫して使っていること</t>
  </si>
  <si>
    <t>ないです。</t>
  </si>
  <si>
    <t>三郷市は皆優しくて挨拶をすれば挨拶を返してくれる人が多いです。なので三郷市全員が挨拶をする、挨拶を返すをする町にして欲しいです</t>
  </si>
  <si>
    <t>なるべくエアコンを使わない</t>
  </si>
  <si>
    <t>もっと自由に使える施設が欲しいです。</t>
  </si>
  <si>
    <t>早稲田小学校</t>
  </si>
  <si>
    <t xml:space="preserve">食べ物を残さず食べる_x000D_
</t>
  </si>
  <si>
    <t>電気の節約</t>
  </si>
  <si>
    <t>節電をしている_x000D_
リサイクルショップを活用している_x000D_
残さず食べている</t>
  </si>
  <si>
    <t>使わない部屋の電気は消したり、エアコンの温度を低くしすぎないようにしたりしています。</t>
  </si>
  <si>
    <t xml:space="preserve">学校の給食をきちんと食べる。_x000D_
</t>
  </si>
  <si>
    <t>外で出たごみは持ち帰って分別して捨てている</t>
  </si>
  <si>
    <t>道路整備をしているのはわかるけど、しているところとしてないところの差が激しくて不便に感じています。同じ三郷市なんだから道が、がたがたなところはいち早く改善してほしいです</t>
  </si>
  <si>
    <t>その他(ずっと住んでいるから)</t>
  </si>
  <si>
    <t>言葉は知っているけど何があるかわからなくて行動していない。</t>
  </si>
  <si>
    <t>その他（具体的に）(交通事故を減らすために、街灯を増やす)</t>
  </si>
  <si>
    <t>エコバックを買い物のときに使用している。</t>
  </si>
  <si>
    <t>街灯を暗いところに設置してほしいです。</t>
  </si>
  <si>
    <t>その他(もともと住んでいたところに戻りたいと考えているから)</t>
  </si>
  <si>
    <t>あんまりゴミを出さないこと</t>
  </si>
  <si>
    <t>自然をもっと作ること</t>
  </si>
  <si>
    <t>ごみは分別</t>
  </si>
  <si>
    <t>自然を増やす</t>
  </si>
  <si>
    <t xml:space="preserve">もう少し、安全にしたほうが良いと思います。_x000D_
_x000D_
_x000D_
_x000D_
_x000D_
_x000D_
_x000D_
_x000D_
_x000D_
_x000D_
_x000D_
_x000D_
_x000D_
_x000D_
_x000D_
_x000D_
_x000D_
_x000D_
_x000D_
</t>
  </si>
  <si>
    <t>エコバック使用　リサイクル　ポイ捨てしない　本当に欲しいものしか買わない　食べ物残さず食べる</t>
  </si>
  <si>
    <t>ごみがあったらすてるという行動</t>
  </si>
  <si>
    <t xml:space="preserve"> もっと大きなショッピングモールがあると便利だと思いました</t>
  </si>
  <si>
    <t xml:space="preserve">ゴミを分けて、すてる_x000D_
</t>
  </si>
  <si>
    <t>ゴミを道や身の回りに捨てず、ゴミ箱やごみを捨てる場所にすてる。_x000D_
水などをむだずかいをしない</t>
  </si>
  <si>
    <t>マイバック</t>
  </si>
  <si>
    <t>お風呂のお湯を洗濯に使ったりしている</t>
  </si>
  <si>
    <t>エコバック_x000D_
リサイクルなど</t>
  </si>
  <si>
    <t>ゴミをしっかりすてたりしている</t>
  </si>
  <si>
    <t>環境にやさしいものをかっている。ごみをポイ捨てしない。ゴミ拾い</t>
  </si>
  <si>
    <t>３Rを意識している</t>
  </si>
  <si>
    <t>海や川にごみを捨てない</t>
  </si>
  <si>
    <t xml:space="preserve">ごみのないかんきょう_x000D_
</t>
  </si>
  <si>
    <t>エコバック持参_x000D_
フードロス削減の為に食べる分だけ購入</t>
  </si>
  <si>
    <t>ゴミをちゃんと仕訳けている</t>
  </si>
  <si>
    <t>彦郷小学校</t>
  </si>
  <si>
    <t>少しだけごみ拾いとすぐに捨てないで改造して使う</t>
  </si>
  <si>
    <t>交通事故のない三郷市にしていきたい</t>
  </si>
  <si>
    <t>町にごみをすてないようにしている</t>
  </si>
  <si>
    <t>東町、高州</t>
  </si>
  <si>
    <t>高州小学校</t>
  </si>
  <si>
    <t xml:space="preserve">ゴミの分別_x000D_
</t>
  </si>
  <si>
    <t>その他(地震、津波の被害が少ないからです)</t>
  </si>
  <si>
    <t>公園など環境にいいのばかりで嬉しいです。</t>
  </si>
  <si>
    <t>公園などいいとこ</t>
  </si>
  <si>
    <t>ポイ捨てをしない</t>
  </si>
  <si>
    <t xml:space="preserve">食べ残しをしない_x000D_
</t>
  </si>
  <si>
    <t>もっと飲食店を増やしてほしい。</t>
  </si>
  <si>
    <t xml:space="preserve">家でのごみを、分別してごみ捨てをしています。_x000D_
_x000D_
</t>
  </si>
  <si>
    <t>もっと、自然を生かしてみてください。</t>
  </si>
  <si>
    <t xml:space="preserve">ゴミを拾っている_x000D_
</t>
  </si>
  <si>
    <t>その他(ほかの場所に住んで三郷市でわ感じれない景色や感覚を感じたいから)</t>
  </si>
  <si>
    <t>油汚れで汚くなった皿をぼろ雑巾で拭いている</t>
  </si>
  <si>
    <t>交通事故とか合わないように右、左見たほうがいいと思います</t>
  </si>
  <si>
    <t>前川中学校</t>
  </si>
  <si>
    <t>ポイ捨てをしない_x000D_
男女平等に接する</t>
  </si>
  <si>
    <t>寄巻、鎌倉、戸ヶ崎</t>
  </si>
  <si>
    <t>ゴミをポイ捨てしないでごみ箱に捨てる</t>
  </si>
  <si>
    <t>家では、なるべく電気をつけっぱなしに、しないようにしている。</t>
  </si>
  <si>
    <t>ポイ捨てをしないこと</t>
  </si>
  <si>
    <t>男女差別をしないようにしている</t>
  </si>
  <si>
    <t>ゴミ拾い</t>
  </si>
  <si>
    <t>水を出したままにしない</t>
  </si>
  <si>
    <t>省エネ。生き物を大切に。ごみがあったらゴミ箱に捨てる。</t>
  </si>
  <si>
    <t>遊ぶ施設をもっと増やしてほしいです。なかなか近場でみんなとあそべないのでね。</t>
  </si>
  <si>
    <t>・絶対にレジ袋は、つかわない_x000D_
・資源ごみは回収日_x000D_
・ごみはごみ箱に捨てる</t>
  </si>
  <si>
    <t>新和3～5丁目、栄3～5丁目、鷹野</t>
  </si>
  <si>
    <t>早稲田中学校</t>
  </si>
  <si>
    <t>電気をつけっぱなしにしない</t>
  </si>
  <si>
    <t>ゴミをなるべく出さない</t>
  </si>
  <si>
    <t>海のごみを拾ったり</t>
  </si>
  <si>
    <t>ごみを分別したり食べ残しを減らしたり、自分が食べる分だけ買う</t>
  </si>
  <si>
    <t xml:space="preserve">ご飯を残さず食べる_x000D_
_x000D_
</t>
  </si>
  <si>
    <t xml:space="preserve">水や電気の無駄づかいをしない_x000D_
</t>
  </si>
  <si>
    <t xml:space="preserve">ゴミなどをくんべつしている_x000D_
</t>
  </si>
  <si>
    <t>食べ物を捨てたり無駄にせず、食べのこしがないように意識しています。</t>
  </si>
  <si>
    <t>その他(東京へのアクセスがいいから)</t>
  </si>
  <si>
    <t>戸ケ崎小学校</t>
  </si>
  <si>
    <t>節電・節水</t>
  </si>
  <si>
    <t>男女平等</t>
  </si>
  <si>
    <t>暮らしている中での無駄なものが出ないようにしている。</t>
  </si>
  <si>
    <t>その他(熱海に住みたいから)</t>
  </si>
  <si>
    <t>その他（具体的に）(三郷市を埼玉県の県庁所在地にする)</t>
  </si>
  <si>
    <t>息をあまりしない</t>
  </si>
  <si>
    <t>戸ヶ崎に駅を作っていただきたいです。現在三郷市の人口は増えていますから、三つ目の駅として戸ヶ崎駅のようなものを作っていただきたいと思っています。</t>
  </si>
  <si>
    <t>買ったものを無駄にしない</t>
  </si>
  <si>
    <t>野球場などを増やしてほしいです</t>
  </si>
  <si>
    <t>ごみの分別_x000D_
地域清掃</t>
  </si>
  <si>
    <t>ゴミをゴミ箱にしている</t>
  </si>
  <si>
    <t>特になし</t>
  </si>
  <si>
    <t>三郷駅前をもっと発展してほしい。</t>
  </si>
  <si>
    <t>ご飯を残さずに食べている</t>
  </si>
  <si>
    <t>水の無駄使いを減らすや、電気代節約</t>
  </si>
  <si>
    <t>治安良くして。</t>
  </si>
  <si>
    <t>節電、食べ残しをなくす</t>
  </si>
  <si>
    <t>買い物の際はエコバッグを持って行っています。</t>
  </si>
  <si>
    <t>ビニール袋をもらってません。はい。</t>
  </si>
  <si>
    <t xml:space="preserve">エコバックを持っている_x000D_
</t>
  </si>
  <si>
    <t>自然を守る</t>
  </si>
  <si>
    <t>その他(都会でもなく田舎でもないから住みやすい)</t>
  </si>
  <si>
    <t>・ごみの分類_x000D_
・３R</t>
  </si>
  <si>
    <t>その他(引っ越すのめんどくさい)</t>
  </si>
  <si>
    <t>エコバックを使ったりゴミを分別している。</t>
  </si>
  <si>
    <t>その他（具体的に）(ない)</t>
  </si>
  <si>
    <t>その他（具体的に）(有名人)</t>
  </si>
  <si>
    <t>遊べるところを増やしてほしい</t>
  </si>
  <si>
    <t xml:space="preserve">ものを長く使ったりすること_x000D_
</t>
  </si>
  <si>
    <t>その他(渋谷には何でもあるからそこに住みたい)</t>
  </si>
  <si>
    <t>その他(周りになれているから)</t>
  </si>
  <si>
    <t>どうやってやるかわからない</t>
  </si>
  <si>
    <t>公園が少ない</t>
  </si>
  <si>
    <t>その他(優しい人が多いから)</t>
  </si>
  <si>
    <t>海や川にごみを捨てないようにしています。</t>
  </si>
  <si>
    <t>ゴミはゴミ箱に捨て、自然環境を守る</t>
  </si>
  <si>
    <t>その他（具体的に）(全て)</t>
  </si>
  <si>
    <t>2030年までのルール</t>
  </si>
  <si>
    <t>ありません</t>
  </si>
  <si>
    <t>なるべく食品ロスを減らして環境問題に気を付けている。</t>
  </si>
  <si>
    <t>吹上小学校</t>
  </si>
  <si>
    <t xml:space="preserve">いらなくなったものは捨てずに売ったり譲ったりしている。_x000D_
_x000D_
</t>
  </si>
  <si>
    <t>・食べ物を残さないようにしている_x000D_
・ごみを分別している</t>
  </si>
  <si>
    <t>医療を今以上に発達させ不平等がない町</t>
  </si>
  <si>
    <t>ポイ捨てをしていない。_x000D_
海を汚していない。</t>
  </si>
  <si>
    <t>水を使う分だけ使用している</t>
  </si>
  <si>
    <t>ごみは分別して捨てたり、食べ残しをしないようにしている</t>
  </si>
  <si>
    <t xml:space="preserve">ＳＤＧｓをよく知らないから </t>
  </si>
  <si>
    <t>ゴミ拾い_x000D_
川の近くにいる子を注意した</t>
  </si>
  <si>
    <t xml:space="preserve">安全安心な町_x000D_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</si>
  <si>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その他（具体的に）(遊び場を増やす)</t>
  </si>
  <si>
    <t>ゴミを出さないように努力すること</t>
  </si>
  <si>
    <t>節電に気を配っている</t>
  </si>
  <si>
    <t xml:space="preserve">ゴミのない環境にする_x000D_
</t>
  </si>
  <si>
    <t xml:space="preserve">自然のあるみさと市_x000D_
</t>
  </si>
  <si>
    <t>その他(車がないとバスなどが少なく、地味に不便だから)</t>
  </si>
  <si>
    <t>ごみ拾い_x000D_
残さず食べる_x000D_
ごみをポイ捨てしない</t>
  </si>
  <si>
    <t>なるべく老若男女問わず誰でも住みやすい三郷市にしたい。</t>
  </si>
  <si>
    <t xml:space="preserve">とてえも素敵な質問だった_x000D_
</t>
  </si>
  <si>
    <t>食品ロスをしないように、無駄なものは買わない、出されたたべものは食べるようにしています。</t>
  </si>
  <si>
    <t>できるだけ食べ物を残さないようにする_x000D_
　</t>
  </si>
  <si>
    <t>遊べる場所をふ</t>
  </si>
  <si>
    <t>・食べ物を残さない　・リサイクルをしてる　・分別している　・無駄なものを買わない</t>
  </si>
  <si>
    <t>遊べるところをもっと作ってほしいです。_x000D_
給食でデザートをもっと出してほしいです。</t>
  </si>
  <si>
    <t>持続可能のマークなどがついている商品をできるだけ買っていること</t>
  </si>
  <si>
    <t xml:space="preserve">バスなどの鉄道駅に向かう交通機関の本数一時間に一本ほどだからもっと本数があったらもっと便利になる気がする_x000D_
</t>
  </si>
  <si>
    <t xml:space="preserve">ゴミをしっかりとは分ける_x000D_
</t>
  </si>
  <si>
    <t>マイバックをいつもバックに入れている。</t>
  </si>
  <si>
    <t>お祭りとかの時に、周りにポイ捨てをするのをなくすキャンペーンをつっくてほしい。</t>
  </si>
  <si>
    <t>工作する時使わない段ボールなどの物を使っている</t>
  </si>
  <si>
    <t>もっと豊かな街にして欲しい</t>
  </si>
  <si>
    <t>ゴミが無く、自然があふれている町街にしたいです。</t>
  </si>
  <si>
    <t>ゴミが落ちていたら拾ったりポイ捨てしない、食品ロスをしない</t>
  </si>
  <si>
    <t>ポイ捨てをしてない</t>
  </si>
  <si>
    <t>食品ロスをなくすために、学校では給食をお代わりしたりしている。</t>
  </si>
  <si>
    <t>・食べ物を残さずに食べる</t>
  </si>
  <si>
    <t>とても良いまちづくりだと思います。これからも良いまちづくり頑張ってください！</t>
  </si>
  <si>
    <t>ごみをちゃんと捨てたり、食品ロスにならないようにご飯を食べている</t>
  </si>
  <si>
    <t xml:space="preserve">ごみはきちんとゴミ箱に入れる_x000D_
</t>
  </si>
  <si>
    <t>その他(それぞれの家が近くて人とのかかわりが多いから)</t>
  </si>
  <si>
    <t>学校でとても仲の良いともだちもあまり好きじゃないともだちにもおなじ対応をしている</t>
  </si>
  <si>
    <t>ゴミの分別をなるべくできるようにしている。</t>
  </si>
  <si>
    <t>リサイクル_x000D_
リユース</t>
  </si>
  <si>
    <t>食べ物を残さず食べること</t>
  </si>
  <si>
    <t xml:space="preserve">ゴミの分別をしている_x000D_
</t>
  </si>
  <si>
    <t>リユース</t>
  </si>
  <si>
    <t>３Rをしている</t>
  </si>
  <si>
    <t>川を守ている。</t>
  </si>
  <si>
    <t>学校のグランドをしばふにしてほしです！！！。</t>
  </si>
  <si>
    <t>ゴミを拾って別々に分けている</t>
  </si>
  <si>
    <t>水族館を作って欲しいです</t>
  </si>
  <si>
    <t>5Rを心掛けている</t>
  </si>
  <si>
    <t xml:space="preserve">学校のグランドを芝生にして欲しい　_x000D_
登校を楽にしてほしい_x000D_
学校のグランドを広くして欲しい_x000D_
</t>
  </si>
  <si>
    <t>その他(するところが無いから)</t>
  </si>
  <si>
    <t xml:space="preserve">要らない物は、雑巾にする_x000D_
</t>
  </si>
  <si>
    <t>ゴミが今後使えるようにしたりしている</t>
  </si>
  <si>
    <t>学校のグラウンドを芝生してほしい　　　理由　グラウンドを芝生にしたらみんながケガをしないし安全にスポーツをすることができるからです</t>
  </si>
  <si>
    <t>空の牛乳パックをまな板などに使っています。_x000D_
使わなくなった紐とかを学校で、あやとりにしてみんなで、遊んだりしています。</t>
  </si>
  <si>
    <t>もうちょっと子供センターみたいな遊ぶところが増えて欲しいです。_x000D_
あと駄菓子屋などが、できて欲しいです遊んでる途中にみんなでかったりしたいです。</t>
  </si>
  <si>
    <t>男の人も女の人も平等なやさしさや思いやりをしている。_x000D_
スーパーなどですぐに消費するものは手前からとる、手前どりをしている。</t>
  </si>
  <si>
    <t>とても住みやすくいです。_x000D_
出来れば学校の校庭を芝生にしてほしいです。_x000D_
なぜかというと、芝生だとサッカーなどのスポーツでスライディングをするとほぼほぼの確立でけがをしてしまうからです。_x000D_
さらに、雨の日は遊べなく教室で過ごしていると教室で鬼ごっこをしてしまう友達がいて迷惑だからです。_x000D_
お願いします。</t>
  </si>
  <si>
    <t xml:space="preserve">いろいろと頑張っています_x000D_
</t>
  </si>
  <si>
    <t>吹上小学校から水元公園まで直接行ける橋をつっくてほしい</t>
  </si>
  <si>
    <t xml:space="preserve">リユース_x000D_
</t>
  </si>
  <si>
    <t>校庭を芝生</t>
  </si>
  <si>
    <t>学校のグラウンドを芝生に変えて欲しいです。</t>
  </si>
  <si>
    <t>ゴミが落ちていたら拾って家で捨てる</t>
  </si>
  <si>
    <t>学校から水元公園まで行ける階段</t>
  </si>
  <si>
    <t>ゴミを分ける</t>
  </si>
  <si>
    <t>学校が遠い人のため学校のちかくにバス停を立てる</t>
  </si>
  <si>
    <t xml:space="preserve">・17の目標を達成するために活動しているグループ。_x000D_
</t>
  </si>
  <si>
    <t>・学校の校庭を全て芝にする。　　こけても怪我しないように。_x000D_
・親も子も、障碍者、外国人も住みやすい街。　だれでも平等に暮らせるから。</t>
  </si>
  <si>
    <t>水を大切にしている_x000D_
自然を大切にしている</t>
  </si>
  <si>
    <t xml:space="preserve">学校の校庭をしばにする_x000D_
</t>
  </si>
  <si>
    <t>学校の校庭を全部芝生にしてほしい。_x000D_
学校の物を全部新しくしほしい。</t>
  </si>
  <si>
    <t>ゴミのポイ捨てをしないようにしている。</t>
  </si>
  <si>
    <t>全学校の校庭の地面を芝生にしてほしいです。</t>
  </si>
  <si>
    <t>ご飯をしっかり残さずごみはごみ箱に捨てたりしている</t>
  </si>
  <si>
    <t>水元公園から学校まで橋を作ってほしい_x000D_
学校の校庭をしばにしてほしい_x000D_
学校の遊具を増やしてほしい</t>
  </si>
  <si>
    <t>リサイクルをしている</t>
  </si>
  <si>
    <t xml:space="preserve">楽しく過ごせる市にしたい_x000D_
</t>
  </si>
  <si>
    <t>その他(アーティストのグッズが売ってるお店をたくさん増やしてほしい。「ミセスグリーンアップルのグっズとか」)</t>
  </si>
  <si>
    <t>その他（具体的に）(皆、同じじゃなくて個性あふれる三郷市にしたい。)</t>
  </si>
  <si>
    <t>もっとショッピングモールを増やしてほしい。そして、映画館をたくさん作ってほしい。もっとライブ会場を増やしてほしい。アーティストグッズのお店をたくさん増やしてほしい。</t>
  </si>
  <si>
    <t>水を出しっぱなしにしない、必要なものだけを買う、プラスチックで作られたものを使わない</t>
  </si>
  <si>
    <t>子どもが遊べる公園などを作ったり、観光できる場所を作ったり、ショッピングモールなどのお店を作ったりすれば良いと思う。</t>
  </si>
  <si>
    <t>その他(自分が興味のあるお店が少ないから。)</t>
  </si>
  <si>
    <t>その他（具体的に）(ショッピングモールやアニメイトがあるまち)</t>
  </si>
  <si>
    <t>その他（具体的に）(便利なお店や趣味のお店を増やすこと)</t>
  </si>
  <si>
    <t>アニメ、ゲームグッズやゲームセンターや子供たちだけで行けるお店をもっと増やしてほしい。</t>
  </si>
  <si>
    <t>犯罪や、強盗、殺害事件などが無い楽しい街にしたいです。</t>
  </si>
  <si>
    <t xml:space="preserve">学校などの給食の一人分はしっかり食べること。_x000D_
</t>
  </si>
  <si>
    <t>もっと街をきれいにしたりする</t>
  </si>
  <si>
    <t>お菓子がもっとやすくしてほしい　　公園を増やしてほしい　　ボール遊びができる所を増やす</t>
  </si>
  <si>
    <t>食品ロス削減のものを買う。</t>
  </si>
  <si>
    <t>ゴミを見つけたら、ゴミ箱へいれたり落し物は交番にとどけたりしています。</t>
  </si>
  <si>
    <t>今のままでも楽しい三郷市だと思います。</t>
  </si>
  <si>
    <t>ゴミ袋をエコバックにしたり。_x000D_
常にごみを拾う</t>
  </si>
  <si>
    <t>食べ物はなるべく食べる</t>
  </si>
  <si>
    <t>無いです</t>
  </si>
  <si>
    <t>食べ物を残さないように頑張って食べている</t>
  </si>
  <si>
    <t>自分のじゃなくてもゴミを拾っています。</t>
  </si>
  <si>
    <t>彦成中学校</t>
  </si>
  <si>
    <t>川や池、道路と言った所にごみを捨てずに持ち帰ったり_x000D_
冷蔵庫の開閉を減らしたり　　_x000D_
_x000D_
　　　　　　　　　　　　　　　　　　　　_x000D_
_x000D_
_x000D_
_x000D_
_x000D_
_x000D_
_x000D_
_x000D_
_x000D_
_x000D_
　　　　　　　　　　　　　　　　　　　　　　　　_x000D_
　　　　　　　　　　　　　　　　　　　　　　　　　　　　　　　　　　　　　　　　　　　　　　　　　している。</t>
  </si>
  <si>
    <t>三郷のmovix三郷の後の映画館を建設して欲しい_x000D_
鉄道の博物館が欲しい_x000D_
ローソンストア１００を建設して欲しい</t>
  </si>
  <si>
    <t>もっと環境と自然を整え、治安がいい街づくりにしていきたい。</t>
  </si>
  <si>
    <t>食べ物を粗末にしないこと。</t>
  </si>
  <si>
    <t>その他（具体的に）(自然と人工物がうまく共存している町)</t>
  </si>
  <si>
    <t>その他（具体的に）(新三郷駅を境目に発展している側としていない側に分かれてしまっているのでバランスをよくする)</t>
  </si>
  <si>
    <t>ゴミ拾いや性別で差別しないなど</t>
  </si>
  <si>
    <t>現在新三郷駅を境目にららぽーとやIKEAがある三郷団地側と、商業施設がなく田んぼが多い早稲田側に分かれてしまっているのでバランスよく発展してほしい。</t>
  </si>
  <si>
    <t>エコバックを持って行って買い物をしている。</t>
  </si>
  <si>
    <t>その他(将来のことはよくわからないから。大人になって三郷市に住んでいる想像がつかない。)</t>
  </si>
  <si>
    <t>ポイ捨ては絶対にしないこと</t>
  </si>
  <si>
    <t>あまり袋をもらわない。洗剤や石鹸類をたくさん使わない。絶対にポイ捨てをしない、ポイ捨てのごみがあったら、拾って、捨てるように心がけている。_x000D_
周りの人をよく見て、助けあいをしている。</t>
  </si>
  <si>
    <t>ブックオフで本を売ったり買ったりと、繰り返し使う行動をしています。</t>
  </si>
  <si>
    <t>三郷駅前の渋滞がすごいです。_x000D_
駅前のトイレがけっこう臭いです。_x000D_
ブラン出ができたのがうれしいです。</t>
  </si>
  <si>
    <t>意見は特にありません。</t>
  </si>
  <si>
    <t>ペットボトルではなく、水筒を使う</t>
  </si>
  <si>
    <t>・ペットボトルをあまり買っていない。_x000D_
・水や電気の無駄使いをしていない。</t>
  </si>
  <si>
    <t>瑞木小学校</t>
  </si>
  <si>
    <t>おおぞらのひとともなかよくしている</t>
  </si>
  <si>
    <t>その他(海がないから)</t>
  </si>
  <si>
    <t>いらないものは買わない</t>
  </si>
  <si>
    <t>・ペットボトルを洗って、リサイクルに参加している</t>
  </si>
  <si>
    <t>丹後小学校</t>
  </si>
  <si>
    <t xml:space="preserve">三郷市を平和にして欲しいです。_x000D_
火事も事故もない三郷市になって欲しいです。_x000D_
_x000D_
</t>
  </si>
  <si>
    <t xml:space="preserve">・三郷市をもっと、まちづくりを平和にして欲しい。_x000D_
・事故のないまちづくりにしてください。_x000D_
・家事のないまちづくりにして、私もみんなも、平和にして欲しいです。_x000D_
</t>
  </si>
  <si>
    <t>リサイクル_x000D_
再利用</t>
  </si>
  <si>
    <t>かわをにして欲しい。自然豊かな場所</t>
  </si>
  <si>
    <t>食べ物をできるだけ残さないようにしている。</t>
  </si>
  <si>
    <t xml:space="preserve">三郷の学校は宿題が多いので子供が不満を抱いて未来を心配している。_x000D_
</t>
  </si>
  <si>
    <t>防犯体制がしっかりしていて安心安全で暮らせるゲームセンターなどの楽しい施設もいっぱいあって近未来的な技術を使いながらも自然を守った読書も日本一の豊かな優しい協力をみんなでしている快適な温かい街</t>
  </si>
  <si>
    <t>ごみなどを絶対にポイ捨てしないようにしている</t>
  </si>
  <si>
    <t>その他(別の県や市に行って色々な経験をしたいから。)</t>
  </si>
  <si>
    <t>障害にも分かりにくいものや見た目じゃわからないような障害を持っている人がいるからもっと色々な人が障碍者に対して優しく接したり、優先してあげたりするといいと思います。_x000D_
光線過敏症や、補聴器を付けている人はあまり知られていなかったり、見えなかったりすることがあるから周りを気にせるようにするともっといいと思います。</t>
  </si>
  <si>
    <t>その他（具体的に）(読書が生かせる街)</t>
  </si>
  <si>
    <t>プラスチックなどをあまり使わ_x000D_
ないようにしている</t>
  </si>
  <si>
    <t xml:space="preserve">もう少し本屋を増やしてほしい_x000D_
公園に遊具を増やしてほしい_x000D_
</t>
  </si>
  <si>
    <t>ゴミを分けて捨てています</t>
  </si>
  <si>
    <t>瑞穂中学校</t>
  </si>
  <si>
    <t>もっと土地に店、畑など色々なものを設置して商売をよくしてほしい。</t>
  </si>
  <si>
    <t>食べ物をできるだけ残さないよう頑張る</t>
  </si>
  <si>
    <t>その他(将来の夢でプロ野球選手になりたいから)</t>
  </si>
  <si>
    <t>三郷市が安全に暮らせるよういなってほしいです</t>
  </si>
  <si>
    <t>その他(災害時（地震）が心配だから)</t>
  </si>
  <si>
    <t>食品ロスを減らすために給食を残さないよう努力しています。</t>
  </si>
  <si>
    <t>ペットを避難所に連れていける（かもしれないけど）ようにしてください。</t>
  </si>
  <si>
    <t>出来るだけ食べ物を残さないようにしている</t>
  </si>
  <si>
    <t>もっと子供が楽しめそうなものを増やしてほしいです。</t>
  </si>
  <si>
    <t>その他(やさしい人たちがたくさんいるから)</t>
  </si>
  <si>
    <t>食品ロスを減らすために、必要なものだけ買っている。</t>
  </si>
  <si>
    <t>私は、ごみのない環境にしている</t>
  </si>
  <si>
    <t>もうちょっとやさしまちにしたいです。</t>
  </si>
  <si>
    <t xml:space="preserve">毎回食べ残しのないように、みんなのたべるぶんだけ作る。_x000D_
</t>
  </si>
  <si>
    <t>食品ロスでまだ使える食べ物を残しているひとがいるから食べ残しやまだいるものをやっています。あとうみにおちているごみをひろっていいる</t>
  </si>
  <si>
    <t xml:space="preserve">水を使うときには少なめに使っている。_x000D_
_x000D_
</t>
  </si>
  <si>
    <t>その他(ほかのところにもきょうみがあるから)</t>
  </si>
  <si>
    <t>みんながあんしんあんぜんえがおでくらせるまちでいたいです。</t>
  </si>
  <si>
    <t>ゴミなどがそこら辺に落ちてたりしない環境がいい</t>
  </si>
  <si>
    <t>あまり食べ物を無駄にしない</t>
  </si>
  <si>
    <t>ペットボトルを潰して捨てている</t>
  </si>
  <si>
    <t xml:space="preserve">ペットボトルやトイレットペーパーなどをリサイクルに出している_x000D_
</t>
  </si>
  <si>
    <t>もう少しイベントなどを増やしてにぎやかさをもっと増やしたいです</t>
  </si>
  <si>
    <t>鷹野小学校</t>
  </si>
  <si>
    <t>その他(ずっと同じところは楽しくないし冒険したほうがいいと思うから。)</t>
  </si>
  <si>
    <t>食品ロスしない　　　　　食べ残しをしない</t>
  </si>
  <si>
    <t>リユースリデュースリサイクル</t>
  </si>
  <si>
    <t>ゴミ拾い　　残さない　　物を大切にする</t>
  </si>
  <si>
    <t xml:space="preserve">分別_x000D_
</t>
  </si>
  <si>
    <t>ごみを捨てるときに分別をするようにしている。</t>
  </si>
  <si>
    <t>ごみを減らす活動</t>
  </si>
  <si>
    <t>その他(引っ越してきた私たちに元からいた人たちが偉そうにしてきたりずっとよそ者扱いしクソくらえってかんじです)</t>
  </si>
  <si>
    <t xml:space="preserve">弟の残飯を食べるようにしている_x000D_
ごみの分別、リサイクル、リユースなどにも積極的に取り組んでいます_x000D_
</t>
  </si>
  <si>
    <t xml:space="preserve">ほんとに優しい人を増やしてください。_x000D_
ところどころ不便なところがあるのでそこをどうにかしてほしいです。_x000D_
あと自然ゆたかにしてください。_x000D_
もう少しいろんな意味で住みやすくしてくれたら将来も住んでいると思います。_x000D_
とにかく平等にしてください。_x000D_
ひどい人が多すぎます。_x000D_
あと治安をよくしてください。_x000D_
外を歩くとき不安です。_x000D_
歩いていて狭すぎて怖いどうろがあるので、そこもどうにかしてください。_x000D_
いじめを減らしてください。_x000D_
弟もわたしもトラウマでたまに学校に行きたくなくなります。_x000D_
優しい先生を増やしてください。_x000D_
お母さんが先生2人に好きなだけ弟の悪いところを言われてつらそうにしていたのと、時々それを思い出して泣いているからです。_x000D_
とにかく引っ越してきて以来つらい思いばっかりしていてこっちに引っ越してきてから過敏性腸症候群にもなってしまったので暮らしずらいです_x000D_
_x000D_
_x000D_
</t>
  </si>
  <si>
    <t>その他(交通が便利)</t>
  </si>
  <si>
    <t>ご飯を残さず食べる</t>
  </si>
  <si>
    <t>飲食店を増やしてほしい</t>
  </si>
  <si>
    <t>その他(冒険にでたいから)</t>
  </si>
  <si>
    <t>みずをできる限り無駄にしない。電気を使いすぎず、そして、いつもご飯を残さないようにしている。</t>
  </si>
  <si>
    <t>犯罪がどこよりも少なくなることを目指したい</t>
  </si>
  <si>
    <t>食べ残しをしない!必要なものしか買わない!ものを大切につかう</t>
  </si>
  <si>
    <t>仕事の休みを、多めに！_x000D_
駄菓子屋さんを増やしたい!</t>
  </si>
  <si>
    <t>私は,自然環境をもっとより良くしたいです</t>
  </si>
  <si>
    <t>無駄なでんきをつかわなかった。</t>
  </si>
  <si>
    <t xml:space="preserve">みんなが、平等で自然もゆたかでみんなが安全に暮らせる地域。_x000D_
</t>
  </si>
  <si>
    <t>例えば、ゴミの分別とかです。</t>
  </si>
  <si>
    <t>交通安全が大切だと思う。</t>
  </si>
  <si>
    <t>その他(おじいちゃんの家に住みたいから。)</t>
  </si>
  <si>
    <t>お風呂は続けて入る</t>
  </si>
  <si>
    <t>もう少し、埼玉県でない人も楽しめる建物が欲しい</t>
  </si>
  <si>
    <t>完食</t>
  </si>
  <si>
    <t xml:space="preserve">エアコンをむだ使いをしない_x000D_
</t>
  </si>
  <si>
    <t>早稲田団地を壊し土地を作る</t>
  </si>
  <si>
    <t xml:space="preserve">残さず食べる_x000D_
</t>
  </si>
  <si>
    <t>その他(住み慣れているいい街だから)</t>
  </si>
  <si>
    <t>夏に冷房を２８℃にしている</t>
  </si>
  <si>
    <t>治安は良くするため</t>
  </si>
  <si>
    <t>その他（具体的に）(遊ぶところ（遊園地など）があるといいかも)</t>
  </si>
  <si>
    <t>スーパーなどで袋をもらわない</t>
  </si>
  <si>
    <t>食べ物を残さないようにしてる</t>
  </si>
  <si>
    <t>ゴミを少なくしてる</t>
  </si>
  <si>
    <t>リサイクル</t>
  </si>
  <si>
    <t>祭りをもっと大きなものにして三郷市を盛り上げてください</t>
  </si>
  <si>
    <t>その他（具体的に）(子どもの補助金)</t>
  </si>
  <si>
    <t>野菜の皮をむかずに調理している</t>
  </si>
  <si>
    <t>ポイ捨てが気になります</t>
  </si>
  <si>
    <t>その他（具体的に）(バスケットコートを増やして欲しい)</t>
  </si>
  <si>
    <t xml:space="preserve">リサイクル_x000D_
</t>
  </si>
  <si>
    <t>バスケットコートが少ないので作って欲しい</t>
  </si>
  <si>
    <t>商業施設やチェーン店、系列店が少ない</t>
  </si>
  <si>
    <t>特に不満のあるような所ではありますが、他の県や市には見劣りすると思います。</t>
  </si>
  <si>
    <t>出された食事はしっかりと完食する</t>
  </si>
  <si>
    <t>ゴミ拾い　ゴミの分別</t>
  </si>
  <si>
    <t>ごみの分別をしています。</t>
  </si>
  <si>
    <t>ペットボトルなどをリサイクルしたりしています。_x000D_
いらない段ボールを再利用しています</t>
  </si>
  <si>
    <t>ポイ捨てなどのごみが多い</t>
  </si>
  <si>
    <t>ご飯を残さず食べている</t>
  </si>
  <si>
    <t>ごみをあまり出さない</t>
  </si>
  <si>
    <t>ボランティア活動をしています。</t>
  </si>
  <si>
    <t>なにもないです。</t>
  </si>
  <si>
    <t>・ポイ捨てをしない_x000D_
・電気を無駄遣いしない</t>
  </si>
  <si>
    <t xml:space="preserve">・車道の自転車が通る道を大きくしてほしい_x000D_
・三郷団地付近にたむろしている外国人がうるさく、迷惑_x000D_
・公園などのトイレが汚い_x000D_
・自動車のスピード取り締まりよりも、夜の暴走族や治安維持、詐欺防止などにもっと力を入れてほしい_x000D_
・日本語の通じない外国人がたまにいるので迷惑_x000D_
・地面の凸凹がひどい_x000D_
・不審者が多いスピード取り締まりよりも不審者を対策しろ！_x000D_
</t>
  </si>
  <si>
    <t>・リサイクルできるものを使っていている_x000D_
・買い物をするときはエコバックを使っている_x000D_
・ゴミを分別して捨てている</t>
  </si>
  <si>
    <t>節電を心掛けている</t>
  </si>
  <si>
    <t>道路ががたがた</t>
  </si>
  <si>
    <t>なるべく買い物へ行く際は家から持ってきたエコバッグを使ったり、車を使うのではなく歩いたりしています。</t>
  </si>
  <si>
    <t>・前に市の一斉清掃ボランティアに参加した。_x000D_
・ゴミを持ち帰るようにしている</t>
  </si>
  <si>
    <t>もうちょっとボランティア活動を増やした方がいいと思います。</t>
  </si>
  <si>
    <t>ごみの分別や、いらなくなったものを別のものにして再利用する、出された食べ物はできるだけすべて食べる</t>
  </si>
  <si>
    <t>・電気を無駄遣いしないためにコンセントや人がいない部屋は消している。_x000D_
・食材を大量買いしないようにしている。</t>
  </si>
  <si>
    <t>食べ物は残さず食べる。</t>
  </si>
  <si>
    <t>勉強がしやすい施設が欲しい</t>
  </si>
  <si>
    <t>その他(いろいろなところに行ってみたいから)</t>
  </si>
  <si>
    <t>節電　</t>
  </si>
  <si>
    <t>もっと身近にスポーツとか、観光できるところを増やしてほしいです</t>
  </si>
  <si>
    <t>雨が降った時に水たまりが大量にできてしまい、通学などに危険なことがあるので、歩道などを整備してほしい。</t>
  </si>
  <si>
    <t>節電_x000D_
節水_x000D_
自転車を使う_x000D_
洗剤やシャンプーを使いすぎない_x000D_
ごみの分別_x000D_
ポイ捨てをしない_x000D_
好き嫌いをなくす_x000D_
マイバック_x000D_
ペットボトルを買わない_x000D_
買いすぎない</t>
  </si>
  <si>
    <t>ゴミ拾いボランティアに参加している_x000D_
節電</t>
  </si>
  <si>
    <t>節電から始めた方がよい</t>
  </si>
  <si>
    <t>くすのき公園の時計を直してほしい_x000D_
もっとイベントなどを起こしていろいろな人が集まるようにしてほしい_x000D_
子供に優遇して新しい家族を招き入れられるようにしてほしい(子供減少を避けるため)</t>
  </si>
  <si>
    <t xml:space="preserve">リサイクルできるものと出来ないもので分けてい_x000D_
プレスチックのものを使わないようにしている_x000D_
_x000D_
節電_x000D_
節水_x000D_
_x000D_
</t>
  </si>
  <si>
    <t>なし</t>
  </si>
  <si>
    <t>その他（具体的に）(一部の人が苦しむような制度の撤廃)</t>
  </si>
  <si>
    <t>その他（具体的に）(所得制限・扶養控除の撤廃)</t>
  </si>
  <si>
    <t>エコバッグの使用_x000D_
節電</t>
  </si>
  <si>
    <t>ゴミをゴミ箱に入れている。</t>
  </si>
  <si>
    <t xml:space="preserve">・ポイ捨てなどをせず、ゴミはゴミ箱に。_x000D_
・自分が食べられる量のご飯を食べ、残さない。_x000D_
・友達とか他の関わったことない人にも平等に_x000D_
・健康を重視_x000D_
</t>
  </si>
  <si>
    <t xml:space="preserve">特にありません。_x000D_
_x000D_
</t>
  </si>
  <si>
    <t>ゴミを拾ってみたり、電気を節電したりしている。</t>
  </si>
  <si>
    <t>その他（具体的に）(道の整備)</t>
  </si>
  <si>
    <t>・いらなくなったものを捨てるだけでなく使えそうなものは売ったり親戚にあげたりしている。_x000D_
・プラスチックなどの使用を控え、繰り返し使えるものを利用している。（ストロー,コップなど…）</t>
  </si>
  <si>
    <t xml:space="preserve">差別をしないようにがんばっている_x000D_
</t>
  </si>
  <si>
    <t>例えば使わない電気を消したり、お風呂やキッチン、洗面台などでは水を無駄に出さないように心がけています。_x000D_
後は食べ物を残さないようにしています</t>
  </si>
  <si>
    <t>家の周りのごみ拾い</t>
  </si>
  <si>
    <t>川があまりきれいではないのできれいになってほしいです。</t>
  </si>
  <si>
    <t>買い物をする時エコバッグを使っている</t>
  </si>
  <si>
    <t>その他（具体的に）(歩道が広くキレイに整備されたまち)</t>
  </si>
  <si>
    <t>マイバッグの活用_x000D_
公共交通機関の利用</t>
  </si>
  <si>
    <t>駅から離れた場所の道の整備_x000D_
高齢者が多いため、子供の待遇改善</t>
  </si>
  <si>
    <t xml:space="preserve">ポイ捨てをしていない_x000D_
物は長く使っている_x000D_
使わない部屋の電気を消している_x000D_
話す相手で態度を変えないようにしている_x000D_
</t>
  </si>
  <si>
    <t>・ゴミの分別</t>
  </si>
  <si>
    <t>その他（具体的に）(ゴミが汚いから減らしてほしいあと三郷市をきれいな市にしてほしい)</t>
  </si>
  <si>
    <t>電気を無駄遣いしない_x000D_
虫にやさしく</t>
  </si>
  <si>
    <t xml:space="preserve">ゴミが汚いです_x000D_
不審者が多いです_x000D_
バイク音がうるさいです_x000D_
</t>
  </si>
  <si>
    <t>食べれる分のものだけ買う。</t>
  </si>
  <si>
    <t>ゴミ拾い　</t>
  </si>
  <si>
    <t>・募金_x000D_
・買い物でエコバッグを持っていく_x000D_
・電気や水を無駄にしない</t>
  </si>
  <si>
    <t>環境をよりよくする為に、自分は節電や節水を行っています。_x000D_
誰でもできるような小さな事から始めるのげ大切だと思います。</t>
  </si>
  <si>
    <t xml:space="preserve">・エコバックを利用している_x000D_
</t>
  </si>
  <si>
    <t>店で袋を買わずに、エコバックを持ち歩いている。</t>
  </si>
  <si>
    <t>買い物袋とかエコバックにしている。〔持ってきてる〕</t>
  </si>
  <si>
    <t>その他（具体的に）(中学生も体を動かし遊べるような街)</t>
  </si>
  <si>
    <t>マイバックやマイ水筒を持ち歩いている_x000D_
こまめに電気を消す_x000D_
水を無駄使いしない</t>
  </si>
  <si>
    <t>三郷には幼稚園から小学生までの遊び場は、あるがそれ以上の人たちの遊び場を作るそうすると三郷も有名になるのでは、ないかと思いました。</t>
  </si>
  <si>
    <t>消費期限の近いものから買っている。</t>
  </si>
  <si>
    <t>使う責任として使い続けられるものは使い続けている</t>
  </si>
  <si>
    <t>その他(住んでいたいとも住みたくないとも思わない。)</t>
  </si>
  <si>
    <t>・貧困に関する募金や、活動への支援_x000D_
・環境ポスターコンクールへの出品(SDGs賞受賞)_x000D_
・ゴミ拾いボランティアなどのボランティア活動_x000D_
・統計グラフコンクールでのSDGｓ関連のポスター出品(飢餓・貧困・経済など…)_x000D_
　　_x000D_
　　等々のSDGｓ関連の活動</t>
  </si>
  <si>
    <t>三郷は埼玉県の中でもとても住みやすい街と思っているのでこのアンケートに答えられて光栄です。</t>
  </si>
  <si>
    <t>買い物に行くときエコ袋を持って行っている</t>
  </si>
  <si>
    <t>その他(海や山がなく災害が起きずらく安全だから。)</t>
  </si>
  <si>
    <t>ごみが落ちていたらなるべく拾う。_x000D_
ごみを捨てるときに分別する。_x000D_
買い物をするときはエコバックを持っていく。_x000D_
ストローをなるべく使わない。</t>
  </si>
  <si>
    <t>ゴミを分別する。_x000D_
ポスターなどで呼びかける。_x000D_
使わなくなったものを売る。</t>
  </si>
  <si>
    <t>ペットボトルや缶などののごみを分別して出す_x000D_
ポイ捨てをしない</t>
  </si>
  <si>
    <t>遊べる場所を増やしてほしい</t>
  </si>
  <si>
    <t>水や電気を大切に使っている。</t>
  </si>
  <si>
    <t>自然を楽しめる街にしたい（そういうばしょをつくりたい）。</t>
  </si>
  <si>
    <t>夜の暴走族みたいな車とかバイクをなくしてほしい</t>
  </si>
  <si>
    <t>・ペットボトルのリサイクル_x000D_
・着れなくなった衣服を捨てずに妹のおさがりにしている</t>
  </si>
  <si>
    <t>買い物の際、エコバックを利用したり、エアコンの温度調節をしたりしている。</t>
  </si>
  <si>
    <t>もっとレジャー施設とかを増やして欲しい</t>
  </si>
  <si>
    <t>dennkikesu</t>
  </si>
  <si>
    <t>My bag持参</t>
  </si>
  <si>
    <t>電気を使わないときにはこまめに消している。</t>
  </si>
  <si>
    <t>その他(推し活に不便だから)</t>
  </si>
  <si>
    <t>その他（具体的に）(大きいお店があって買い物に便利なまち)</t>
  </si>
  <si>
    <t>無駄に電気を使わない。_x000D_
文房具などは、使えるまで使う。</t>
  </si>
  <si>
    <t>ごみの分別_x000D_
電気を小まめに消す_x000D_
水、お湯を止める</t>
  </si>
  <si>
    <t>清潔感がもっとほしいです_x000D_
車の交通ルールをきちんとしてほしい</t>
  </si>
  <si>
    <t>生活において節約している</t>
  </si>
  <si>
    <t>その他(家の家賃が安いから)</t>
  </si>
  <si>
    <t>その他（具体的に）(観光地を作る)</t>
  </si>
  <si>
    <t>読書の町だけにすがらないで他の事で特色を発信してほしい</t>
  </si>
  <si>
    <t>好き嫌いしない</t>
  </si>
  <si>
    <t>電気をつかいすぎない_x000D_
３R</t>
  </si>
  <si>
    <t>公園のトイレをきれいにして欲しい</t>
  </si>
  <si>
    <t>ポイ捨てをしなかったり、食べ残しをしない。</t>
  </si>
  <si>
    <t>マイバックの使用</t>
  </si>
  <si>
    <t>買い物をしたときにレジ袋はもらわず、マイバックを利用している。_x000D_
家の電気をLEDライトにしている_x000D_
外出する時や使わないときは電気を消してる。</t>
  </si>
  <si>
    <t>その他(交通の便が悪いから)</t>
  </si>
  <si>
    <t>その他(おっきいゲームセンターがないから学区内に大きな公園がないから)</t>
  </si>
  <si>
    <t>ごみを捨てている掃除をしている</t>
  </si>
  <si>
    <t>子供が楽しめるもちみんな平等なまち</t>
  </si>
  <si>
    <t>その他(友達みんなが、大きくなっても三郷市にいたらずっとずっと住んでたいです。)</t>
  </si>
  <si>
    <t>レジ袋を、あまり買わない。_x000D_
ご飯は残さず食べる_x000D_
ジェンダー差別をしない</t>
  </si>
  <si>
    <t>私は、イラストレーターになりたいので、イラスト専門学校があったらいいな。と思います</t>
  </si>
  <si>
    <t>あまりゴミが出ないようにしている_x000D_
リサイクル_x000D_
ご飯を残さないようにしている</t>
  </si>
  <si>
    <t>もっと自然が感じられるところが欲しい_x000D_
三郷に来た人を歓迎したい_x000D_
リサイクルをみんなでしたい</t>
  </si>
  <si>
    <t>その他(夢を叶えるためにいきたいから)</t>
  </si>
  <si>
    <t>差別をしない</t>
  </si>
  <si>
    <t>みんなと協力をしてる。</t>
  </si>
  <si>
    <t>ゲームセンター　ブックオフ　usj 　ホテル　</t>
  </si>
  <si>
    <t>信号機を増やしてほしてい</t>
  </si>
  <si>
    <t>公園などで遊ぶ時、なるべく汚さないようにしている</t>
  </si>
  <si>
    <t>交通機関などを少し増やしてほしいです</t>
  </si>
  <si>
    <t>原宿駅みたいに子供達が楽しいゲームの店や有名人がいるお店を作って欲しいです</t>
  </si>
  <si>
    <t>掃除などをしっかりしている</t>
  </si>
  <si>
    <t>サッカーなどができる会場が欲しい</t>
  </si>
  <si>
    <t>お菓子をを食べ終わったら袋を道に捨てないで家に持ち帰る</t>
  </si>
  <si>
    <t>エコバックを使ったりしている。</t>
  </si>
  <si>
    <t xml:space="preserve">歩道のところにさくをつくってほしいです。_x000D_
自然を感じたい_x000D_
_x000D_
</t>
  </si>
  <si>
    <t>・ゴミを分別して捨てている_x000D_
・使わなくなったものをリサイクルセンターなどに出している</t>
  </si>
  <si>
    <t>公園作ってほしい</t>
  </si>
  <si>
    <t>子供が楽しめるようなものを作ってほしい</t>
  </si>
  <si>
    <t>ポイ捨てをしないようにしている。</t>
  </si>
  <si>
    <t>・道のポイ捨てを完全になくす。_x000D_
・公園をもっと増やしてほしい。</t>
  </si>
  <si>
    <t>ポイ捨てをしていない。</t>
  </si>
  <si>
    <t>ゲームセンターをつくってほしい_x000D_
でっかい公園をつくってほしい_x000D_
子供たちが楽しく遊べる場所をつくってほしい。</t>
  </si>
  <si>
    <t>遊んでる</t>
  </si>
  <si>
    <t>でっかい公園が欲しい</t>
  </si>
  <si>
    <t>ごみを出さないようにしている。</t>
  </si>
  <si>
    <t>子供たちかもっと楽しく快適に過ごせて、福利厚生もある街づくりをしてほしい。</t>
  </si>
  <si>
    <t>交通機関をもっと増やしてほしい</t>
  </si>
  <si>
    <t>食品ロスをなくす</t>
  </si>
  <si>
    <t>ご飯を残さないように食べている。</t>
  </si>
  <si>
    <t>誘拐が少なくなって欲しい。</t>
  </si>
  <si>
    <t>その他(自分が生まれたところに住みたいから)</t>
  </si>
  <si>
    <t>缶やペットボトルのリサイクル。_x000D_
マイボトル病バッグの持参。</t>
  </si>
  <si>
    <t xml:space="preserve">貧困をなくす_x000D_
_x000D_
_x000D_
_x000D_
_x000D_
_x000D_
_x000D_
_x000D_
_x000D_
貧困をなくす_x000D_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</si>
  <si>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三郷市のまちづくりに対して、色々な人が住みやすいまちにして、_x000D_
子育ても上手くできるような街で、またスーパーマーケット等に便利なものをひんぱんに売ると、_x000D_
みさとしのひとは、住みやすくなると思いました。_x000D_
私は、三郷市が大好きです。</t>
  </si>
  <si>
    <t>SDGsの「陸の豊かさも守ろう」を計画的に進めてほしいと思っています。</t>
  </si>
  <si>
    <t>その他(なじみやすいから)</t>
  </si>
  <si>
    <t>買い物に行く時、なるべく徒歩で行く。</t>
  </si>
  <si>
    <t>楽しい、自然を守る、障害者が楽しく過ごせる街にしてください。</t>
  </si>
  <si>
    <t>その他（具体的に）(都会な町)</t>
  </si>
  <si>
    <t xml:space="preserve">エコバッグを持ち歩いている_x000D_
電気の節約_x000D_
自転車での出勤_x000D_
</t>
  </si>
  <si>
    <t>犯罪が多いです</t>
  </si>
  <si>
    <t>その他(公園もいっぱいあって、子供に優しい市だと思うからです！)</t>
  </si>
  <si>
    <t xml:space="preserve">お店や公園、学校がいっぱいあって、とても住みやすいです！_x000D_
埼玉県で一番住みやすい市だとテレビで見ましたが、改めてそのことがわかりました！_x000D_
これからも、この市をよくするために頑張ってください！_x000D_
</t>
  </si>
  <si>
    <t>その他(外国に住みたいから)</t>
  </si>
  <si>
    <t>無料の楽しいあすれっちく施設が欲しい</t>
  </si>
  <si>
    <t>川などにごみをポイ捨てしない</t>
  </si>
  <si>
    <t xml:space="preserve">もっと習い事の施設を増やしてほしい_x000D_
</t>
  </si>
  <si>
    <t>学校でのごみ拾い　給食を残さず食べる</t>
  </si>
  <si>
    <t>ポイ捨てをしない。_x000D_
水を無駄にしない。_x000D_
節電をする。_x000D_
植物を大事にする。_x000D_
食べ物を無駄にしない。</t>
  </si>
  <si>
    <t>公園を整備して欲しい（雑草を抜いたり）</t>
  </si>
  <si>
    <t>節水、節電、ポイ捨てしない、食料を無駄にしない</t>
  </si>
  <si>
    <t>自然が少ない、ゴミが散らばっている</t>
  </si>
  <si>
    <t>自然の豊かさ、でも都会の建物などは三郷のにぎやかなことがわかるから自然も含め、三郷の良いところも入れる</t>
  </si>
  <si>
    <t>ショッピングモールやゲームセンターなどの子供が遊べる施設を作ってほしい。_x000D_
レストランなどの飲食店の安全を保証してほしい_x000D_
治安が悪くならないように安全を保証して安心してもらえる街を作ってほしい</t>
  </si>
  <si>
    <t>自分で買ったものは、残さず食べる</t>
  </si>
  <si>
    <t>安全で、楽しく、便利な街にしてほしいです。</t>
  </si>
  <si>
    <t xml:space="preserve">ごみはしっかりとごみ箱に捨てているからきれいにしている_x000D_
</t>
  </si>
  <si>
    <t>少しでもゴミを減らすこと。</t>
  </si>
  <si>
    <t>ぞうさん公園でゴミが散らばっている時家族でごみ拾いをした。</t>
  </si>
  <si>
    <t>特にありません。</t>
  </si>
  <si>
    <t>もっと楽しめるゲームセンターや、ショッピングモールなどを作ってほしいです。_x000D_
もっと人気なまちにしてほしいです。_x000D_
お願いします。</t>
  </si>
  <si>
    <t>ゴミを減らす</t>
  </si>
  <si>
    <t>事故や事件などを減らせるようなまちづくりをしてほしいです</t>
  </si>
  <si>
    <t>高齢者や障害者、妊婦さんに席などを譲っています。</t>
  </si>
  <si>
    <t>リサイクルや、ごみを分けて捨てたり、使って物を捨てないで他のものに活用している。（スーパーなどで買ったふくろをごみぶくろとしてつかっているなど。)</t>
  </si>
  <si>
    <t xml:space="preserve">ごみをなるべく出さないように、マイボトルを使っている。_x000D_
</t>
  </si>
  <si>
    <t>広い公園を増やしてほしい</t>
  </si>
  <si>
    <t xml:space="preserve">食べ物をあまり残さないようにしている_x000D_
ゴミを拾うようにしています_x000D_
水を大切にしています_x000D_
</t>
  </si>
  <si>
    <t>事故や事件がないまち_x000D_
誰もが住みよい街_x000D_
協力し合う街</t>
  </si>
  <si>
    <t>手などが不病な人がいたら手伝う</t>
  </si>
  <si>
    <t>ごみをなるべくださない_x000D_
生ごみなど分別する</t>
  </si>
  <si>
    <t>食べ物を残さず食べる・ごみをきちんとゴミ箱に入れる・募金できるときは募金する・水の使用時間を少なくする</t>
  </si>
  <si>
    <t>その他(北海道で働きたいから。)</t>
  </si>
  <si>
    <t xml:space="preserve">特にないです。_x000D_
</t>
  </si>
  <si>
    <t>プラスチックは、プラスチックのところに分ける</t>
  </si>
  <si>
    <t>お菓子を食べたときはすぐに、ごみ箱に捨てる。_x000D_
【気持ち悪いから】</t>
  </si>
  <si>
    <t>三郷中央駅のすぐ近くにあるマツモトキヨシの前の交差点の信号の右に曲がる人専用の_x000D_
信号が欲しい。　　　　　　　自転車とかで走る時や歩くときなどに、赤信号無視している人が多くて危ない気がします。</t>
  </si>
  <si>
    <t>環境をよくするためこと</t>
  </si>
  <si>
    <t>公園を増やしてください</t>
  </si>
  <si>
    <t>ごみを捨てない</t>
  </si>
  <si>
    <t>その他(海がないため津波などが来ないから。)</t>
  </si>
  <si>
    <t>ごみなどをポイ捨てしないようにしている</t>
  </si>
  <si>
    <t>川にごみが多いし、色が汚い</t>
  </si>
  <si>
    <t>電気の無駄使いをしないことと、食べ物を無駄にしない・残さないようにしている。</t>
  </si>
  <si>
    <t>リサイクルなど</t>
  </si>
  <si>
    <t xml:space="preserve">・ゴミを減らしている（食べに行ったり）_x000D_
・分別（ビン、カン、ペットボトル、ゴミ、粗大ごみ）_x000D_
・買い物をするときゴミになるものをあまり買わない_x000D_
</t>
  </si>
  <si>
    <t>ごみを分別する、買い物に行く時に、入れる物を持っていく</t>
  </si>
  <si>
    <t>なるべく食べ物を粗末にしない</t>
  </si>
  <si>
    <t>ごみを減らす</t>
  </si>
  <si>
    <t>ごみのポイ捨てをしない</t>
  </si>
  <si>
    <t>ご飯を残さない_x000D_
ごみを出さないように気をつけている</t>
  </si>
  <si>
    <t>ご飯を残さない_x000D_
ごみを落とさない_x000D_
差別をしない</t>
  </si>
  <si>
    <t>三郷市は結構人口が多くて、いろいろな駅もあったりいろいろなお店もあってとても住みやすい街だなと思いました。</t>
  </si>
  <si>
    <t>男女平等_x000D_
ゴミを落とさないようにする</t>
  </si>
  <si>
    <t>もっと楽しい生活にしたい！</t>
  </si>
  <si>
    <t>その他(いろいろな体験をしてみたい気持ちがあるから)</t>
  </si>
  <si>
    <t>ごみをなるべく減らす</t>
  </si>
  <si>
    <t>ごみを落とさない</t>
  </si>
  <si>
    <t>その他(故郷を大切にしたいから)</t>
  </si>
  <si>
    <t>高齢者が住みやすい街</t>
  </si>
  <si>
    <t>より良い安心安全な町にしたいです。</t>
  </si>
  <si>
    <t>その他(他のところで住んでみたいから)</t>
  </si>
  <si>
    <t>その他(仕事にあった場所（僕の場合はプロ野球選手になりたい）に住みたいと思ったから。)</t>
  </si>
  <si>
    <t>いい市だと思います。</t>
  </si>
  <si>
    <t xml:space="preserve">ごみをポイ捨てしない　ごみがあったら拾う_x000D_
</t>
  </si>
  <si>
    <t xml:space="preserve">地震でたおれてくるものをへらす。　電柱を地面に埋め込む。　町を、自身鉄部されないように強化する_x000D_
</t>
  </si>
  <si>
    <t>食べ残しがないようにしている。</t>
  </si>
  <si>
    <t>三郷はもう少し生産量が多い食べ物を増やしてほしいと思っている。</t>
  </si>
  <si>
    <t>もう少しごみを少なくしたほうがいい</t>
  </si>
  <si>
    <t>その他(三郷市は公園やスーパーマーケットなどの便利な所があるから。)</t>
  </si>
  <si>
    <t>ロシアとウクライナの戦争、第二次世界大戦など、世界では様々な戦争が繰り広げられてきましたが、それをなくすためにはどうすればいいのかを調べています。</t>
  </si>
  <si>
    <t>eスポーツのフォートナイト部門に出場できる高校ってあまり聞かないんですけどありますか？_x000D_
なかったらつくってほしいです。ご検討をお願い申し上げます。_x000D_
そうすれば、将来プロゲーマーになりたい子供たちが三郷に残って人口も増え、豊かな街になると思います。</t>
  </si>
  <si>
    <t>ゴミをそこら辺に捨てない</t>
  </si>
  <si>
    <t>豊かで安全、安心になってほしい</t>
  </si>
  <si>
    <t>3Rを意識している</t>
  </si>
  <si>
    <t>リサイクル、分別</t>
  </si>
  <si>
    <t>いっぱい食べている</t>
  </si>
  <si>
    <t>最も便利にする。きれいな学校をいっぱい作る</t>
  </si>
  <si>
    <t>住みやすい街にするために自然に優しい紙を使ったり、マイバックを使うようにしています。</t>
  </si>
  <si>
    <t>たまに、町内会のごみ拾いをしている。</t>
  </si>
  <si>
    <t>歩行者専用の歩道があったほうがいいと思います。</t>
  </si>
  <si>
    <t>南中学校</t>
  </si>
  <si>
    <t>ポイ捨てなど一人ひとりの行動でかわっていくものから</t>
  </si>
  <si>
    <t>その他(騒がしくないし、三郷市はちょうどいいところに位置していて移動しやすいから)</t>
  </si>
  <si>
    <t>出来たら三郷市南部に緑を増やしてほしいです</t>
  </si>
  <si>
    <t>プラスチック製品をなるべく使用しない_x000D_
エアコンなどをできるだけ使用しない</t>
  </si>
  <si>
    <t>その他(なんとなく)</t>
  </si>
  <si>
    <t>その他（具体的に）(ショッピングモールや遊ぶ場所がたくさんある町)</t>
  </si>
  <si>
    <t>節電節水</t>
  </si>
  <si>
    <t>南中学校のバッグをもっと使いやすくしてほしい_x000D_
（バッグの中で、ものが散乱して使いずらい</t>
  </si>
  <si>
    <t>ごみを分別するのと食べものを残さない</t>
  </si>
  <si>
    <t>土手や公園の草を刈ってほしい</t>
  </si>
  <si>
    <t>ポイ捨てをしない_x000D_
ご飯を残さない</t>
  </si>
  <si>
    <t>みんなが住みやすい街になったらいいなと思います。</t>
  </si>
  <si>
    <t>学生が安心して遊べる環境をもっと作ってほしい</t>
  </si>
  <si>
    <t>住みやすい環境にしてほしい</t>
  </si>
  <si>
    <t>高州東小学校</t>
  </si>
  <si>
    <t>物を無駄にせず、３Ｒ1を意識して生活している。</t>
  </si>
  <si>
    <t>お店が欲しい</t>
  </si>
  <si>
    <t xml:space="preserve">なるべくすスーパーの袋をもらわないようにしている_x000D_
</t>
  </si>
  <si>
    <t>サッカースタジアムを増やして_x000D_
都会にしてください</t>
  </si>
  <si>
    <t>ゴミや食品が残らないように食べたり無駄なものを買わないでいる。</t>
  </si>
  <si>
    <t>ポイ捨てをしない、ごみの分別をしてる</t>
  </si>
  <si>
    <t>交通は今も便利だけどもっとやってほしいし、公園を増やしたりしてほしい</t>
  </si>
  <si>
    <t>節電やポイ捨てをしないあまり扇風機や冷房暖房をつけすぎない。</t>
  </si>
  <si>
    <t>公園で野球してたら注意されたり河川敷の野球場は使えないから遊べるところが欲しい_x000D_
町にごみが落ちてるのが多い</t>
  </si>
  <si>
    <t>その他(遠くに行きたいから)</t>
  </si>
  <si>
    <t>不要なレジ袋をもらわないようにしている_x000D_
エアコンなどの機械を使う時間を調節している</t>
  </si>
  <si>
    <t>ゴミが落ちていたら拾うこと</t>
  </si>
  <si>
    <t>ゴミを分裂したり、ポイ捨てをしないように意識している</t>
  </si>
  <si>
    <t>食べ物を粗末にしないこと</t>
  </si>
  <si>
    <t>節水</t>
  </si>
  <si>
    <t>ごみはゴミ箱</t>
  </si>
  <si>
    <t>夜に騒ぐのをやめて欲しい</t>
  </si>
  <si>
    <t>分別、ご飯を残さない</t>
  </si>
  <si>
    <t>もっと買い物ができるところや、子供(小学生、中学生、高校生)が遊べるところを増やしてほしいです。</t>
  </si>
  <si>
    <t>その他(かわいい人が少ないから)</t>
  </si>
  <si>
    <t>よくわからないから</t>
  </si>
  <si>
    <t>・ゴミはゴミ箱に捨てている。_x000D_
・植物を大切にしている。</t>
  </si>
  <si>
    <t>その他（具体的に）(そのまま)</t>
  </si>
  <si>
    <t>その他（具体的に）(遊ぶ場所を作る)</t>
  </si>
  <si>
    <t xml:space="preserve">ペットボトルを分けている_x000D_
_x000D_
_x000D_
_x000D_
</t>
  </si>
  <si>
    <t>『別にいいや』という気持ちをなくしています。この心があるとなんでも自分に甘くなってしまいます。だから、自分に厳しくするために、この気持ちをなくしてます。これがないおかげでごみのポイ捨てや、困っている人をほっておくことをしないようになります。</t>
  </si>
  <si>
    <t xml:space="preserve">もっと海外との交流を増やしたい_x000D_
</t>
  </si>
  <si>
    <t>その他(いろいろ)</t>
  </si>
  <si>
    <t>老人の管理をしっかりしてほしい</t>
  </si>
  <si>
    <t>その他(日本のいろんなところを見たいから)</t>
  </si>
  <si>
    <t>なるべく残さない</t>
  </si>
  <si>
    <t>川が汚くてごみが浮いている</t>
  </si>
  <si>
    <t>燃えるゴミ</t>
  </si>
  <si>
    <t>姉妹での服の貸し借り</t>
  </si>
  <si>
    <t>その他(ほかに住みたいところがあるから。観光地に近いとこに住みたい)</t>
  </si>
  <si>
    <t>車じゃなくて電車で移動したり自転車を使っているから</t>
  </si>
  <si>
    <t>食品ロスを少なくしている</t>
  </si>
  <si>
    <t>自然を大事にしてください</t>
  </si>
  <si>
    <t>その他(東京と千葉に近くてなにかと便利だから。)</t>
  </si>
  <si>
    <t>快適なまちにする</t>
  </si>
  <si>
    <t>綺麗な町にしたほうがいい</t>
  </si>
  <si>
    <t>無し</t>
  </si>
  <si>
    <t>水道の水をだしっぱにしないようにしている</t>
  </si>
  <si>
    <t>もうちょっと、におどりプラザの2階の様な室内で遊びができる場所が欲しい</t>
  </si>
  <si>
    <t>その他(違うところに住んでみたい)</t>
  </si>
  <si>
    <t>エコバックなどを利用し、ごみを出さないようにしている。</t>
  </si>
  <si>
    <t>リサイクルなどに気にかけている</t>
  </si>
  <si>
    <t>食べ物を無駄にしない</t>
  </si>
  <si>
    <t>地球温暖化などの問題点</t>
  </si>
  <si>
    <t>ごはんを残さない_x000D_
ポイ捨てや環境を崩さない</t>
  </si>
  <si>
    <t xml:space="preserve">ゴミ拾い活動をたくさんやる_x000D_
お祭りで市民との仲を深める_x000D_
</t>
  </si>
  <si>
    <t>ごみの分別をしている</t>
  </si>
  <si>
    <t>エコバッグを持っていく</t>
  </si>
  <si>
    <t>節電したり節水したりしています。</t>
  </si>
  <si>
    <t>その他(行きたい場所が近くにない)</t>
  </si>
  <si>
    <t>・ポイ捨てをしない_x000D_
・エコバックを使う</t>
  </si>
  <si>
    <t>公園の手入れをしてほしい</t>
  </si>
  <si>
    <t>ゴミ拾いなど</t>
  </si>
  <si>
    <t>その他(交通手段であるバスが時間通りに来ないから、不便。)</t>
  </si>
  <si>
    <t>道路にゴミが落ちていたら、拾ってゴミ箱へ捨てている</t>
  </si>
  <si>
    <t>がっこういってる</t>
  </si>
  <si>
    <t>ゴミ分別</t>
  </si>
  <si>
    <t>外国人との交流を増やしたい</t>
  </si>
  <si>
    <t>もう少しショッピングモールが欲しい</t>
  </si>
  <si>
    <t>その他(住みたい町があるのと、ずっと同じ所にいてもなんも変わんないから)</t>
  </si>
  <si>
    <t>スーパーに売ってる水のボトルを購入・利用して、プラスチック使用量を減らす、レジ袋を何回も繰り返し利用する_x000D_
ペットボトルキャップを集めて学校の回収に持って行ったり、ペットボトル自体を回収機に持っていきリサイクルをしてる</t>
  </si>
  <si>
    <t xml:space="preserve">バス交通の利便性はいいと思うが鉄道の利便性がまだ低いと思った積極的に誘地などをする_x000D_
橋の改修を進める_x000D_
公立学校の設備の改修_x000D_
貧困層への学校教育の提供_x000D_
公共スポーツ設備を増やす_x000D_
イベントの企画実行をもっと多くする_x000D_
災害対策を具体化して公表する_x000D_
道路設備の更新改修をする_x000D_
警察・警備隊のパトロールの頻度を増やし非行防止に努める_x000D_
_x000D_
</t>
  </si>
  <si>
    <t>その他（具体的に）(いろんな人がやさしくなれる)</t>
  </si>
  <si>
    <t>友達にやさしく</t>
  </si>
  <si>
    <t>使う責任を持って三郷市のものを使用しています</t>
  </si>
  <si>
    <t>お年寄りでも安心安全の町ずくりをしていきたいです</t>
  </si>
  <si>
    <t>食べ物を残さないようにしています</t>
  </si>
  <si>
    <t>買い物では食品ロスをなくすために地産地消を心がけています</t>
  </si>
  <si>
    <t>公園整備ありがとうございます</t>
  </si>
  <si>
    <t>物を大切に使う</t>
  </si>
  <si>
    <t>wakaranai</t>
  </si>
  <si>
    <t>川がきれいな街にしたい_x000D_
自然が豊かにしたい・例え小千谷市みたいに</t>
  </si>
  <si>
    <t>使ったものなどすぐに捨てないで再利用する</t>
  </si>
  <si>
    <t>意識するといってもなにをすればいいかわからないので行動に移す気もないです。</t>
  </si>
  <si>
    <t>食品ロスをしないようにしている。</t>
  </si>
  <si>
    <t>その他(将来住みたいところがあるから)</t>
  </si>
  <si>
    <t>NAI</t>
  </si>
  <si>
    <t>水筒を持参している</t>
  </si>
  <si>
    <t>本の街と言っているけど近くに本屋がない</t>
  </si>
  <si>
    <t>節約をしたりしている。食べ残しを減らしている</t>
  </si>
  <si>
    <t>・人を差別しない_x000D_
・みんな平等に_x000D_
・ゴミ拾い</t>
  </si>
  <si>
    <t>資源を守る。_x000D_
ゴミを拾う。_x000D_
ゴミを減らす。_x000D_
環境を守る。_x000D_
_x000D_
_x000D_
_x000D_
_x000D_
_x000D_
　　　　　　こういう事_x000D_
　　　　　　　　　　　をしています。　</t>
  </si>
  <si>
    <t>道や道路をもっとちゃんときれいに使いやすくする。_x000D_
スポーツができるところを作る。_x000D_
誰でも楽しめる場所を作る。_x000D_
自然を守る。_x000D_
空気をきれいにする。_x000D_
住みやすい街にする。_x000D_
デザインが豊かな街にする。_x000D_
ユニバーサルデザインを作る。_x000D_
_x000D_
_x000D_
_x000D_
　　　　　　　これが意見です。_x000D_
_x000D_
　　　　　　　　　　　よろしくお願いします。</t>
  </si>
  <si>
    <t>ポイ捨てをしない。３Ｒをする。</t>
  </si>
  <si>
    <t>ペットボトルなどのごみをポイ捨てをしない_x000D_
まだ使えるものは使う_x000D_
食べ残しはできるだけ減らす</t>
  </si>
  <si>
    <t xml:space="preserve">飲み終わったペットボトルをそのまま捨てたりしないで、洗ったりちゃんと捨てるところに捨てたりしている。_x000D_
ゴミ拾い_x000D_
</t>
  </si>
  <si>
    <t>消しゴムや鉛筆を、最後まで使い切るようにしている。</t>
  </si>
  <si>
    <t xml:space="preserve">公園のゴミ拾い_x000D_
_x000D_
</t>
  </si>
  <si>
    <t>その他(ちょうどよく都会で、緑が多いから)</t>
  </si>
  <si>
    <t>その他(なんとなくだから)</t>
  </si>
  <si>
    <t>その他(買い物とかもそうだけど他に友達をつくりたいから)</t>
  </si>
  <si>
    <t>給食を残さず食べている</t>
  </si>
  <si>
    <t>観光スポットを増やして欲しいです</t>
  </si>
  <si>
    <t>高齢者や障害者に優しい町</t>
  </si>
  <si>
    <t>自然を守る。</t>
  </si>
  <si>
    <t>少しでも3Rをするために売ったりリサイクルステーションにトレーを入れたりしています。しています。また節水するために手を洗う時には蛇口をしめて手を洗っています。食べ物も無駄にしないように残さず食べています。</t>
  </si>
  <si>
    <t>新しい建物や家にせいで三郷市には自然が減ってきているので建物を増やすなら花や木も植えて自然のこともしっかりと考えてほしいです。</t>
  </si>
  <si>
    <t>彦糸小学校</t>
  </si>
  <si>
    <t>公園のごみを捨てている</t>
  </si>
  <si>
    <t>その他(実家が宮崎だから)</t>
  </si>
  <si>
    <t>リサイクルできるものはリサイクルをする　いらない物を買わない　すぐにものを捨てない</t>
  </si>
  <si>
    <t>歩いてて楽しい街に出てほしい　校庭を広くしてほしい</t>
  </si>
  <si>
    <t>買い物ではエコバッグを使っている</t>
  </si>
  <si>
    <t xml:space="preserve">食べ物は残さない。レストランやバイキングでは食べられる量だけたのむ、とる。_x000D_
_x000D_
男女平等で接する。差別をしない。_x000D_
_x000D_
使わない部屋の電気はけす。_x000D_
_x000D_
_x000D_
</t>
  </si>
  <si>
    <t>わけたり</t>
  </si>
  <si>
    <t>節水　節電　たくさん食べる　男の子とも話したり遊んだりする　</t>
  </si>
  <si>
    <t>その他(他の街にも住んでみたいから)</t>
  </si>
  <si>
    <t xml:space="preserve">なるべくごみを捨てないようにしている_x000D_
</t>
  </si>
  <si>
    <t xml:space="preserve">`ゴミを分別。_x000D_
`食べ残しをなくす。_x000D_
</t>
  </si>
  <si>
    <t>食べ残しをなくしたり、電気を使いすぎないようにしたりしています。</t>
  </si>
  <si>
    <t>男女、平等に接しています。_x000D_
自然を大切にしています。_x000D_
食べ物や飲み物を無駄にしていません。</t>
  </si>
  <si>
    <t xml:space="preserve">植物をベランダでそだてている他、給食やご飯、食べれるだけ_x000D_
もっている。おわんやお皿に入れたものはできるだけ食べている。_x000D_
好き嫌いをしないなど。_x000D_
</t>
  </si>
  <si>
    <t>食事の時に残さず食べたり、３Rを意識したりしている。</t>
  </si>
  <si>
    <t>夏休みのポスター（環境ポスター）では去年は川について今年は緑について描きこれが課題のようなことを描きました。　_x000D_
また、分別をしたり、給食を残さず食べたりしています。</t>
  </si>
  <si>
    <t>ごみを分別したりポイ捨てはしないようにしています。</t>
  </si>
  <si>
    <t xml:space="preserve">特にありません。_x000D_
_x000D_
_x000D_
_x000D_
_x000D_
_x000D_
_x000D_
_x000D_
</t>
  </si>
  <si>
    <t>その他(好きなスポーツのチーム観戦が行くのに長い)</t>
  </si>
  <si>
    <t xml:space="preserve">エコバックを使ている_x000D_
</t>
  </si>
  <si>
    <t xml:space="preserve">もっとたのしい住みやすい街がいい_x000D_
</t>
  </si>
  <si>
    <t>SDGを守り、健康で、楽しく行動したい</t>
  </si>
  <si>
    <t xml:space="preserve">ごみはごみ箱に入れる（ポイ捨てをしない）_x000D_
</t>
  </si>
  <si>
    <t>その他(習い事が三郷市にあるから。)</t>
  </si>
  <si>
    <t>その他（具体的に）(トランポリンの遊び場を作ってほしいです。)</t>
  </si>
  <si>
    <t>ゴミがあったらゴミ箱に捨てている！</t>
  </si>
  <si>
    <t>楽しく無料で遊べる場所があればいいと思う</t>
  </si>
  <si>
    <t>その他（具体的に）(ゲームセンターを、作ってほしい)</t>
  </si>
  <si>
    <t>ご飯を残さずに、食べている。</t>
  </si>
  <si>
    <t xml:space="preserve">ゴミの分別や水の使い過ぎに気を付けている_x000D_
_x000D_
</t>
  </si>
  <si>
    <t xml:space="preserve">もっと公園を増やしてほしい_x000D_
楽しくできるイベントをやってほしい_x000D_
_x000D_
_x000D_
</t>
  </si>
  <si>
    <t>・自転車が欲しい　　　　　　　　　　　　　　　　　　　　　　　　　　　　　　　　　　　　　　　　　　　　　　　　　</t>
  </si>
  <si>
    <t>水の事_x000D_
ご飯を残さない</t>
  </si>
  <si>
    <t>皆が海や陸を綺麗に使う</t>
  </si>
  <si>
    <t>公園でボールを使えるようにしてほしいです。</t>
  </si>
  <si>
    <t>警察署をつくってほしい、もっと自然を増やしてほしい、</t>
  </si>
  <si>
    <t>ボールの使える公園を作ってほしいです。</t>
  </si>
  <si>
    <t>映画館を増やしてほしいです。</t>
  </si>
  <si>
    <t xml:space="preserve">遊び場を増やしてほしい。_x000D_
</t>
  </si>
  <si>
    <t>ゴミをひろっている</t>
  </si>
  <si>
    <t>公園などのトイレがすごく汚いから綺麗にしてほしいです。_x000D_
警察署を三郷においてほしいです。_x000D_
お店をもっとふやしてほしいです。_x000D_
全体的に綺麗にしてほしいです。</t>
  </si>
  <si>
    <t>お水に関することをしている　　　差別をなくしている。</t>
  </si>
  <si>
    <t>警察署を三郷市に作って欲しいです。_x000D_
タバコを町に捨てないようにしてほしいです。_x000D_
環境をもっと良くなって欲しいです。</t>
  </si>
  <si>
    <t>自分のごみは、自分で捨て、ごみが落ちていたりしたら捨てたり、落ち葉をひっろったりするなどをして地面や戸ヶ崎、三郷をきれいにしている。</t>
  </si>
  <si>
    <t>広い公園</t>
  </si>
  <si>
    <t>三郷市は、とてもいいと思います。_x000D_
三郷市は、みんなが楽しく過ごせたり安心して過ごせてとてもいい町だと思います。</t>
  </si>
  <si>
    <t>缶やペットポトルを分けたりしています</t>
  </si>
  <si>
    <t>自然がたくさんある街にしてほしい</t>
  </si>
  <si>
    <t>三郷市に、子供がもっと楽しい生活を送るために公園などをもっと設置することがいいと思いました。</t>
  </si>
  <si>
    <t>体育館が欲しい_x000D_
校庭を広くしてほしい</t>
  </si>
  <si>
    <t>・電車などの交通機関をもっと増やしてほしい_x000D_
・いろいろのスポーツ（サッカーや野球などの球技）ができる場所を増やしてほしいい</t>
  </si>
  <si>
    <t>・エコバックなどの使用_x000D_
・ごみの分別_x000D_
・・・ets</t>
  </si>
  <si>
    <t>ペットボトルの、リサイクルを、頑張っています。(機会があったときには、使い終わったペットボトルをお店の中にある機械に入れています)</t>
  </si>
  <si>
    <t>幸房小に、新しい遊具を作ってほしい。三郷に、新しいショッピングモールを作ってほしい。</t>
  </si>
  <si>
    <t>公園にブランコを欲しい_x000D_
三郷市に住んでいる人たちが仲良く暮らしてほしい</t>
  </si>
  <si>
    <t>・とてもお店などが近くにたくさんあっていつでも好きな場所に買い物・出かけに行けることがとてもいい。_x000D_
・もう少しだけ自然が多くてもいいと思う。周りが家だらけよりも自然に囲まれているほうが気分がいいから</t>
  </si>
  <si>
    <t>エコバックを使う・できるだけ食べ物を残さない</t>
  </si>
  <si>
    <t>公共交通機関を増やしてほしい</t>
  </si>
  <si>
    <t>・ごみを分別する_x000D_
・ごみをすてない_x000D_
・お年寄りの方へ席を譲る</t>
  </si>
  <si>
    <t>紙コップを使わない</t>
  </si>
  <si>
    <t>校庭を広くして遊具を増やしてほしい</t>
  </si>
  <si>
    <t>・ゴミをそこらへんに捨てない</t>
  </si>
  <si>
    <t>・幸房小の校庭をもっと広くしてほしい</t>
  </si>
  <si>
    <t>治安をよくしてほしい_x000D_
ボール遊びが好きな人がいるけれどボール遊びをできる公園が少ないため、ボール遊びのできる公園が欲しい</t>
  </si>
  <si>
    <t>・ビニール袋を使わないように、家のにある袋を持っていています</t>
  </si>
  <si>
    <t>安心・安全な街づくりをしてほしい。</t>
  </si>
  <si>
    <t>古紙のリサイクル_x000D_
ゴミを減らす_x000D_
なるべくご飯を残さない</t>
  </si>
  <si>
    <t xml:space="preserve">高齢者や、障害者が住みやすいようにもっとスロープを付けてほしい_x000D_
</t>
  </si>
  <si>
    <t xml:space="preserve">三郷市総合体育館の無料開放する日を多くしてほしいです。_x000D_
におどりプラザのようなところを増やしてほしいです。_x000D_
</t>
  </si>
  <si>
    <t>にぎやかな街にしてほしい</t>
  </si>
  <si>
    <t>ごみをきちんと捨てたり、ゴミの分別をしたりしています。</t>
  </si>
  <si>
    <t>その他(他の県でも住んでみたいから)</t>
  </si>
  <si>
    <t>観光ができる名所になってほしいし、みんなが協力できる街にしたい</t>
  </si>
  <si>
    <t>３Rにつながること</t>
  </si>
  <si>
    <t>エコバッグを使っている_x000D_
食べ残しを減らす</t>
  </si>
  <si>
    <t>もっと安心して暮らせるようにしたい</t>
  </si>
  <si>
    <t>その他(いろんな所を旅したいから)</t>
  </si>
  <si>
    <t>その他（具体的に）(商店街などがあるところ)</t>
  </si>
  <si>
    <t>・川をきれいに　_x000D_
・ポイ捨て</t>
  </si>
  <si>
    <t>ポイ捨てをしないことです。</t>
  </si>
  <si>
    <t>水、電気を無駄ずかいしないようにしている_x000D_
国産のものを買っている_x000D_
食べられる分だけ買うようにしている</t>
  </si>
  <si>
    <t xml:space="preserve">とくになし_x000D_
</t>
  </si>
  <si>
    <t>もう少し商業施設を増やしてほしい。</t>
  </si>
  <si>
    <t>立花小学校</t>
  </si>
  <si>
    <t>その他(外国で暮らしてみたいから)</t>
  </si>
  <si>
    <t>自然を守っていけるまちづくり</t>
  </si>
  <si>
    <t xml:space="preserve">・ポイ捨てをしない。_x000D_
・ごみの分別。_x000D_
</t>
  </si>
  <si>
    <t>・高齢者や子供、障害者が安心して暮らせるまち。_x000D_
・明るくてにぎやかなまち。_x000D_
・自然がたくさんあるまち。_x000D_
・災害などに備えているまち。</t>
  </si>
  <si>
    <t>エコバッグを使う。　　すいとうを使う。</t>
  </si>
  <si>
    <t>ごみのポイ捨てをせずにゴミ箱にしっかり捨てている。</t>
  </si>
  <si>
    <t>マイエコバックを使う</t>
  </si>
  <si>
    <t>もっと自然を増やす</t>
  </si>
  <si>
    <t xml:space="preserve">いらなくなったタオルをや着なくなった服を小さく切ってウエスにしてる_x000D_
大根の皮を捨てずに大根のきんんぴらごぼうにしてる_x000D_
シャワーのお湯になるまでの水をバケツにためている(洗濯に使ってる)_x000D_
牛乳パックを切ってお肉や魚で分けてまな板代わりにしている_x000D_
買い物の際エコバッグやマイかご、マイボトルをも持ち歩く_x000D_
食品ロスを減らしてる_x000D_
買い物のときに必要以上に食品を買わないようにしている_x000D_
車での移動を減らし自転車などで移動している_x000D_
電気や水を使いすぎないようにしている(シャワーの時間を減らしたり部屋を出るときに電気を消す)_x000D_
使わなくなった物などは捨てずに寄付をしている_x000D_
</t>
  </si>
  <si>
    <t>学校でリサイクルボックスがあり、それに紙をいれている。</t>
  </si>
  <si>
    <t>食べ物をきれいに、残さず食べること。</t>
  </si>
  <si>
    <t>その他(多様性や勉強をする環境)</t>
  </si>
  <si>
    <t>その他（具体的に）(もっとまともな人たちが集まったまち)</t>
  </si>
  <si>
    <t>質のいい教育を目指すために先生に間違いを伝えている</t>
  </si>
  <si>
    <t>三郷市をよくしようとしても国が終わっているから根本的な解決をしない限りよくならない</t>
  </si>
  <si>
    <t>リサイクルをしたり、食品ロスをなくしたり、しています</t>
  </si>
  <si>
    <t>町に落ちているゴミを拾う_x000D_
なるべくレジ袋を使わずにエコバックを使うようにしている</t>
  </si>
  <si>
    <t>もう少し自然を残したほうが良いと思う。</t>
  </si>
  <si>
    <t>自然を増やしてほしい</t>
  </si>
  <si>
    <t>その他(三郷市から離れた大学へ行きたいから)</t>
  </si>
  <si>
    <t xml:space="preserve"> ボランティア活動を子供の時からしていて、人一倍ごみの分別などを心掛けている</t>
  </si>
  <si>
    <t>　もっと子供もちの家庭にやさしいサービスや、人が集まるレイクタウンのような大型商業施設を作るべきだと思う。</t>
  </si>
  <si>
    <t>その他（具体的に）(人をバカにしず、自由に自分の着たい服を着たりできる、自由で個性豊かなまち)</t>
  </si>
  <si>
    <t>一人一人が自由に暮らせる街にしてほしいです</t>
  </si>
  <si>
    <t>・ゴミの分別_x000D_
・食べ物を残さない_x000D_
・ポイ捨てはしない</t>
  </si>
  <si>
    <t>どのようなまちにしたいかを市民に尋ねるのはとてもいいことだと思いました。_x000D_
でも選択しがだせているということは市長らはなにをすべきか分かっているということではないですか_x000D_
まちの改善期待しています</t>
  </si>
  <si>
    <t>埼玉のと言ったら国際交流など海外に日本の良さお伝える大切な県だと僕は思っています、しかし外国の人が日本に来たとしても生活が不便などは変わりないので、日本に外国の良さを伝えたらよいと思いました、そうすることによって外国の人たちの話が簡単にできるかもしれませ。そんな日本と海外を仲良くさせる埼玉県は素敵だとぼくは思いました。</t>
  </si>
  <si>
    <t>例えば、ポイ捨てをしないために声がけしたり。（友達）</t>
  </si>
  <si>
    <t>とても川が汚いのできれいにしたり、川とかに自転車のポイ捨てをやめてもらうよう声がけをしてほしいです。_x000D_
「川の水全部抜いちゃいました！」みたいな番組を呼んだりして川をきれいにしたり、みんなに声をかけて三郷の地域の人たちに川のごみをきれいにしたり、川の水が汚くならないように手すりの高さを増してみたらいいんじゃないのかなと思いました。</t>
  </si>
  <si>
    <t>食べ物を残さず食べている</t>
  </si>
  <si>
    <t>三郷市を安全な街にしたいです。</t>
  </si>
  <si>
    <t>エコバックを使う_x000D_
ビニール袋を捨てずにとっておく</t>
  </si>
  <si>
    <t>安全に暮らせる町を作って高齢者の方やこどもが安全に暮らせる町を作ってほしい。</t>
  </si>
  <si>
    <t>誰に対しても平等に接している。買い物に行くときにエコバッグを使っている。</t>
  </si>
  <si>
    <t>なるべくゴミを増やさない。_x000D_
男女で接し方を変えない_x000D_
なるべく食べ残しをしない</t>
  </si>
  <si>
    <t>ごみを拾ったり、分別したり、募金活動</t>
  </si>
  <si>
    <t>ペットボトルをリサイクルしたり、エコバッグを使ったり募金をしている。</t>
  </si>
  <si>
    <t>リサイクル、募金</t>
  </si>
  <si>
    <t xml:space="preserve">外国籍の方が多くて、夜騒がしいこと_x000D_
</t>
  </si>
  <si>
    <t xml:space="preserve">エコバックなどを使って三郷市の環境へ配慮している。_x000D_
三郷市で作られた野菜などを選ぶようにしている。_x000D_
_x000D_
</t>
  </si>
  <si>
    <t>リサイクル、環境に良い物をつかう</t>
  </si>
  <si>
    <t>ペットボトルを分別している_x000D_
電気の節約をしている_x000D_
自分の必要な分だけご飯を取り分けている</t>
  </si>
  <si>
    <t>安全に暮らせるようゴミ拾いなどをしている</t>
  </si>
  <si>
    <t>もうすこし街灯があってもいいと思います</t>
  </si>
  <si>
    <t>その他（具体的に）(遊べる場所が欲しい)</t>
  </si>
  <si>
    <t>その他（具体的に）(遊べる場所を作る)</t>
  </si>
  <si>
    <t>遊べる場所を沢山増やして欲しいです公園とかではなくゲームセンターやきれいなところを増やすなどしてほしいです</t>
  </si>
  <si>
    <t>食べ残しをしていません。そして、使えるものは使っています。</t>
  </si>
  <si>
    <t>自然を増やしてくれたら、三郷市も涼しくいい空気になるし生き物が寄ってくるので自然を入れたほうがいいと思います。</t>
  </si>
  <si>
    <t>節電_x000D_
節水_x000D_
食べ残しを減らす_x000D_
ゴミをできるだけ減らす_x000D_
ゴミの分別</t>
  </si>
  <si>
    <t>募金</t>
  </si>
  <si>
    <t>スーパーでお求め品をかうようにしている。</t>
  </si>
  <si>
    <t>食べ物を無駄遣いしない。_x000D_
水を無駄遣いしない_x000D_
電気を無駄遣いにしない</t>
  </si>
  <si>
    <t>・水を出しっぱなしにしていない。_x000D_
・エアコンは、夏は27度ほどにしておく。_x000D_
・ペットボトルをあまり使わない。_x000D_
・電気を開けっ放しにしない。_x000D_
・紙やトイレットペーパーなどの紙製品は、無駄なく大切に使う。_x000D_
・食べ残さない。_x000D_
・家に畑を持っている。</t>
  </si>
  <si>
    <t>自然をいっぱい作って、空気をきれいにしたり、電機や水を無駄にしない節約機能を店で売ったりする。</t>
  </si>
  <si>
    <t>積極的にリサイクルや、募金活動などに簿記したりしている</t>
  </si>
  <si>
    <t>その他(色々な所に行って色々な挑戦をしたい)</t>
  </si>
  <si>
    <t>リサイクルしたり買い物でお釣りが多く出たら募金をしている</t>
  </si>
  <si>
    <t>日本語を理解できる外国人を増やしてほしい</t>
  </si>
  <si>
    <t>その他(三郷市以外に住みたいところがあるから)</t>
  </si>
  <si>
    <t>三郷市はもっとアクティビティがあったほうがいいと思います。</t>
  </si>
  <si>
    <t>ペットボトルや缶などのゴミの分別</t>
  </si>
  <si>
    <t>節電_x000D_
水の節約</t>
  </si>
  <si>
    <t>エコバックを使う</t>
  </si>
  <si>
    <t>その他(人が多すぎず少なすぎず丁度良い為)</t>
  </si>
  <si>
    <t>帰りの際河川の近くを通るのですが河川にゴミが浮いていて少し嫌な気分になってしまいました_x000D_
なのでゴミ拾いなどのボランティア活動をもっと積極的にしてもいいのかもと思いました</t>
  </si>
  <si>
    <t>その他(生まれた地に住みたい。)</t>
  </si>
  <si>
    <t>ごみを見つけたらごみ箱に捨てたりした。</t>
  </si>
  <si>
    <t>水を出しっぱなしにしない、エコバッグを利用する</t>
  </si>
  <si>
    <t>レジ袋をもらうのではなく自分の袋を持って行っている</t>
  </si>
  <si>
    <t>ペットボトルと缶を分けている。_x000D_
海にごみを捨てていない。_x000D_
ポイ捨てを拾って、ちゃんとあったところに捨てている。</t>
  </si>
  <si>
    <t>その他(居心地がいい)</t>
  </si>
  <si>
    <t>・ゴミ拾い_x000D_
・人によって態度を変えない_x000D_
・ポイ捨てしない</t>
  </si>
  <si>
    <t>緑がだんだん少なくなっていると感じます</t>
  </si>
  <si>
    <t>ポイ捨て</t>
  </si>
  <si>
    <t>その他(親と違うところに住んでるから)</t>
  </si>
  <si>
    <t>ゴミを拾っている</t>
  </si>
  <si>
    <t>食べ物を捨てることがないように、必要なものだけを買っている。_x000D_
水や電気をむだ使いしない。</t>
  </si>
  <si>
    <t>ゴミが落ちていたら拾うようにしている_x000D_
朝、昼、夜毎日ご飯を残さず食べている_x000D_
自然を壊すようなことはしないようにしている_x000D_
高齢者などは挨拶をして元気を届けている_x000D_
福祉に関してみんなが住みやすいようにしている</t>
  </si>
  <si>
    <t>三郷市の泉のこうえんににサッカーゴールをつけたほうがいい</t>
  </si>
  <si>
    <t>いらないものはすぐに捨てずにリサイクルしたり、ポイ捨てせずにごみ箱に捨てている。</t>
  </si>
  <si>
    <t>住みやすい。</t>
  </si>
  <si>
    <t>その他(違うところに住みたいから)</t>
  </si>
  <si>
    <t>食べ物を無駄にしない_x000D_
男女差別をしない</t>
  </si>
  <si>
    <t>多くの外国人が移住してきて怖いとの声を聴きました</t>
  </si>
  <si>
    <t>節約</t>
  </si>
  <si>
    <t>分別</t>
  </si>
  <si>
    <t>不平等な行動はとらない　_x000D_
水を大切に</t>
  </si>
  <si>
    <t>リサイクルしたり、リデュース、リユースをしています。</t>
  </si>
  <si>
    <t>ゴミを家で捨てる、差別してない</t>
  </si>
  <si>
    <t>もっと若い人を増やしたりしたい</t>
  </si>
  <si>
    <t>その他（具体的に）(都心的な街)</t>
  </si>
  <si>
    <t>落ちているゴミを取ったり障害の人の助け高齢者に電車で席を譲る</t>
  </si>
  <si>
    <t>川に、自転車や木の枝などが落ちていた。このようなごみを落として川を汚くしたくないと思う。</t>
  </si>
  <si>
    <t>ゴミの分別、募金活動</t>
  </si>
  <si>
    <t>その他(平和だから)</t>
  </si>
  <si>
    <t>なんとなくで行動している</t>
  </si>
  <si>
    <t>その他(田舎か都会に住みたい)</t>
  </si>
  <si>
    <t>できるだけビニール袋を使わないようにしている</t>
  </si>
  <si>
    <t>サッカーなどのスポーツができる場所を作ってほしい</t>
  </si>
  <si>
    <t>ゴミ拾い、男女平等、食べ残しへらす、二酸化炭素を出さない</t>
  </si>
  <si>
    <t>川をきれいにする</t>
  </si>
  <si>
    <t>自然をなくしすぎないようにしてほしい</t>
  </si>
  <si>
    <t>もっと遊べるところを増やしてほしい</t>
  </si>
  <si>
    <t>校内で行われる募金活動の協力_x000D_
ゴミの分別・リサイクル</t>
  </si>
  <si>
    <t>二酸化炭素の排出を減らす。</t>
  </si>
  <si>
    <t>ごみを増やさないようにする</t>
  </si>
  <si>
    <t>道がボコボコしているから平らにしてほしい</t>
  </si>
  <si>
    <t>ペットボトルの分別を行っている</t>
  </si>
  <si>
    <t>ご飯を残さないようにしてる_x000D_
国籍関係なく仲良くしている</t>
  </si>
  <si>
    <t>その他（具体的に）(その他は少し自由な感じ)</t>
  </si>
  <si>
    <t>その他（具体的に）(特になし)</t>
  </si>
  <si>
    <t>SDGｓの意味の由来がわからない</t>
  </si>
  <si>
    <t>ポイ捨て禁止</t>
  </si>
  <si>
    <t>ごみを分別</t>
  </si>
  <si>
    <t>積極的にボランティアに参加したり、給食を残さない、いろいろな人の個性を知る</t>
  </si>
  <si>
    <t>三郷駅周辺にファミレスを増やしてほしい</t>
  </si>
  <si>
    <t>マイバックを持って買い物に行く</t>
  </si>
  <si>
    <t>その他(まず大人になったら日本にいたくない)</t>
  </si>
  <si>
    <t>ゴミなどを拾っている</t>
  </si>
  <si>
    <t>その他(東京とアクセスが良くてすぐ東京駅に行けるからしかもいろいろなバスが問うっていて公共交通機関が豊富だか)</t>
  </si>
  <si>
    <t>三郷はアクセスがいいが川が汚くて臭いところもあるので改善してもらいたい</t>
  </si>
  <si>
    <t>ごみの分別_x000D_
ポイ捨てしない</t>
  </si>
  <si>
    <t>桜小学校</t>
  </si>
  <si>
    <t>ジェンダーレス平等</t>
  </si>
  <si>
    <t>その他（具体的に）(遊べるところを増やす)</t>
  </si>
  <si>
    <t xml:space="preserve">ポイ捨てしない_x000D_
</t>
  </si>
  <si>
    <t>その他(家族や友達もいるけど、自分の今までの思い出の場所だから)</t>
  </si>
  <si>
    <t>水を出しっぱなしにしない_x000D_
電気をなるべく消すようにする</t>
  </si>
  <si>
    <t>ない。</t>
  </si>
  <si>
    <t>飲食店が壊すばかりで少ない気がする</t>
  </si>
  <si>
    <t>頑張って下さい</t>
  </si>
  <si>
    <t>ごみの分裂。</t>
  </si>
  <si>
    <t>歩行者通路がボコボコでよく躓くから平らにしてほしい</t>
  </si>
  <si>
    <t>食品ロス削減に努めている</t>
  </si>
  <si>
    <t>食品ロス出さない</t>
  </si>
  <si>
    <t>買い物行くときにエコバッグを持ってくこと</t>
  </si>
  <si>
    <t>エコバッグを使う。_x000D_
無駄に物を買わない</t>
  </si>
  <si>
    <t>ごみを分別し、ポイ捨てをしない_x000D_
家で植物を育てる_x000D_
環境破壊につながることをしない_x000D_
学校の募金に積極的に参加する</t>
  </si>
  <si>
    <t>残さず食べてます</t>
  </si>
  <si>
    <t>栄中学校</t>
  </si>
  <si>
    <t>買い物に行くときはなるべくエコバッグを持参する。_x000D_
食料の廃棄なるべく</t>
  </si>
  <si>
    <t>ごみの分別_x000D_
ポイ捨てをしない</t>
  </si>
  <si>
    <t>その他（具体的に）(ららぽーとみたいなショッピングモールや駅ビルをつくる)</t>
  </si>
  <si>
    <t>水筒を持ち歩く_x000D_
分別してごみを捨てる</t>
  </si>
  <si>
    <t>その他（具体的に）(若者がたくさん生まれるようになっているまち)</t>
  </si>
  <si>
    <t>その他（具体的に）(出生率を上げる為に、市や県が協力した体制を取り、少子高齢化の緩和を目指す)</t>
  </si>
  <si>
    <t>もし商品を買うときに、エコマークなどが書かれている物があったら、そちらの商品を率先して買うようにしている。_x000D_
また、商品を買ったものは最大限使用するようにしている。</t>
  </si>
  <si>
    <t>マイボトルを持ち歩いて、ペットボトルなどのプラスチック製品を買わないようにすること</t>
  </si>
  <si>
    <t>三郷市は子連れ家族が多く住んでいるので、子供たちが遊べる児童館などの施設を増やしてほしいと思います。</t>
  </si>
  <si>
    <t>その他（具体的に）(楽な街にする)</t>
  </si>
  <si>
    <t>その他(交通が便利だから。)</t>
  </si>
  <si>
    <t>二酸化炭素の排出を少なくしたい。</t>
  </si>
  <si>
    <t>その他(暴走族がうるさい　家の周りがうるさい)</t>
  </si>
  <si>
    <t>その他（具体的に）(治安良くする)</t>
  </si>
  <si>
    <t>治安良くする</t>
  </si>
  <si>
    <t>電機や水の無駄使いをなくしている</t>
  </si>
  <si>
    <t>・もっと自然を増やしてほしい_x000D_
・公園を大きくしてほしい_x000D_
・公園を増やしてほしい</t>
  </si>
  <si>
    <t>ポイ捨てしてない</t>
  </si>
  <si>
    <t>ゴミの分別や資源の無駄遣いを減らし、環境に気を付けている。</t>
  </si>
  <si>
    <t>都市みたいに発展しているところもあれば、まったく発展していなく、畑や、田んぼ、空き地で発展していないところも多々あるので、まんべんなく、発展してほしい。</t>
  </si>
  <si>
    <t>電気のつけっぱなしやエアコンのつけっぱなしをなるべくしないようにしている</t>
  </si>
  <si>
    <t>植物を家で多く育てて自然環境を作りo2を多くする_x000D_
自分たちがいる環境はできるだけゴミを拾い分別し捨てている_x000D_
たべのこしがないようたくさん食べている</t>
  </si>
  <si>
    <t>三郷市にはこれという有名なものがないから自然環境をさらに増やした観光できるような場所などを作ってほしい_x000D_
でも逆に人が少ないから住みやすくて快適</t>
  </si>
  <si>
    <t>・ビニール袋を使うのではなくエコバックを使うようにしている。</t>
  </si>
  <si>
    <t>新和小学校</t>
  </si>
  <si>
    <t>差別などをしない</t>
  </si>
  <si>
    <t>・差別しない</t>
  </si>
  <si>
    <t>電気をあまり使わないようにしている_x000D_
絶対にゴミをそこらへんに捨てない</t>
  </si>
  <si>
    <t>食品を買うとき、賞味期限がなるべく近いものを買う。</t>
  </si>
  <si>
    <t>いまの三郷市は非常に住みやすいため、維持してください。</t>
  </si>
  <si>
    <t>電気や水の無駄遣いをしないようにしている</t>
  </si>
  <si>
    <t>中央駅前をもっと明るくしたほうがいいと思います</t>
  </si>
  <si>
    <t>必要がないときは電気、クーラーなど消す_x000D_
水筒を持っていく</t>
  </si>
  <si>
    <t>気軽に遊べる場所やヨーカドーをもっと展開するか変えて</t>
  </si>
  <si>
    <t>食品を残さない_x000D_
エコバッグ持参</t>
  </si>
  <si>
    <t>料理をするとき、食料を無駄にしない。</t>
  </si>
  <si>
    <t>安心安全な街をつくりたい</t>
  </si>
  <si>
    <t>その他(住んでみたい場所があるから)</t>
  </si>
  <si>
    <t>その他（具体的に）(みんなが快適に暮らせて、笑顔があふれる街)</t>
  </si>
  <si>
    <t xml:space="preserve">三郷はいいところだと思います。_x000D_
</t>
  </si>
  <si>
    <t>・フードロスの削減_x000D_
・エコバッグ持参_x000D_
・３Rなど</t>
  </si>
  <si>
    <t>受験の時の学費援助を増やしてください。</t>
  </si>
  <si>
    <t xml:space="preserve">節水、節電、リサイクル_x000D_
</t>
  </si>
  <si>
    <t>近くに大きいショッピングモールが欲しい</t>
  </si>
  <si>
    <t>計画的な食材調達_x000D_
節電・節水</t>
  </si>
  <si>
    <t>その他(ひとつの場所に限らずほかの場所でも暮らしてみたいから。)</t>
  </si>
  <si>
    <t>ごみの分別をする</t>
  </si>
  <si>
    <t>できるだけ動かない。</t>
  </si>
  <si>
    <t>電気</t>
  </si>
  <si>
    <t>ごみの分別など</t>
  </si>
  <si>
    <t>大きなショッピングモールが欲しい</t>
  </si>
  <si>
    <t xml:space="preserve">ゴミ拾い_x000D_
リサイクル_x000D_
</t>
  </si>
  <si>
    <t>いい街を作りましょう</t>
  </si>
  <si>
    <t>その他（具体的に）(10代を中心としたショッピングモールや飲食店。)</t>
  </si>
  <si>
    <t>私たちの地域は、栄などと、中央のあたりだと発展に格差があります。特に私の家の近くは、田畑しかなくコンビニや公園などが何もなく、小学生や中学生が遊んだりする場所が全くありません。そして、高齢者なども多いのに、バスが少ない本数しか出ていなく、足の不自由な方がいてもバスで好きな時間に移動できません。また、駅の近くにも公園が少ないわりにボール遊びなどが禁止されていて、部活動などで練習をしたいのに家の近くだと、ボールの音で迷惑になってしまうので、とても困ります。なのでにおどり公園じゃなくてもいいので新しくバスケットボールなどができる施設が欲しいです。もう一つは使ってない田畑や、数年前から使ってない土地があります。そこに新しい飲食店やカフェなど、若者を中心とした施設も欲しいです。</t>
  </si>
  <si>
    <t>ポイ捨てをしない_x000D_
平等になるように_x000D_
福祉をみんなに</t>
  </si>
  <si>
    <t>安全安心な、ゆたかなまちになってほしいなとおもいました。</t>
  </si>
  <si>
    <t>不便は、ないからもっとほかの市よりも注目される市になってほしい。</t>
  </si>
  <si>
    <t>海にゴミをすてない</t>
  </si>
  <si>
    <t xml:space="preserve">サッカーができる公園やゆったりとできるカフェなどが欲しい_x000D_
</t>
  </si>
  <si>
    <t>その他(都会に近いし、家賃も都会より安そうだから。)</t>
  </si>
  <si>
    <t>その他（具体的に）(雑貨屋さんなどのいろんなお店があり、休みの日でも近場で楽しめるまち)</t>
  </si>
  <si>
    <t>その他（具体的に）(みんなが楽しく過ごせる街づくりを行うこと)</t>
  </si>
  <si>
    <t>食べ物を残さないようにしている_x000D_
_x000D_
いらなくなったものは捨てずに、リサイクルショップに持っていく_x000D_
_x000D_
誰にでも平等に接せるように意識している</t>
  </si>
  <si>
    <t>自然を大切にする</t>
  </si>
  <si>
    <t>みんなに優しく</t>
  </si>
  <si>
    <t>多様性の理解</t>
  </si>
  <si>
    <t>食べ残しをしない_x000D_
ポイ捨てをしない_x000D_
環境にいいものを使う</t>
  </si>
  <si>
    <t>ペットボトルを水筒にして、ごみをなくす。</t>
  </si>
  <si>
    <t>祭りなどに、税金を頻繁に使うのではなく、道などの整備や、古い建物の改築などに税金を使ってほしい</t>
  </si>
  <si>
    <t>・野菜の皮まで使って料理する_x000D_
・太陽光発電システムをわが家に取り入れている_x000D_
・ゴミ拾い</t>
  </si>
  <si>
    <t>ゴミを分別している</t>
  </si>
  <si>
    <t xml:space="preserve">もっと楽しいところ増やしてほしい  </t>
  </si>
  <si>
    <t>大きいショッピングモールを増やしてほしい</t>
  </si>
  <si>
    <t>マクドナルドをもう一店ほしいです</t>
  </si>
  <si>
    <t>その他（具体的に）(流山市と合併する)</t>
  </si>
  <si>
    <t>その他（具体的に）(たばこを高くする。)</t>
  </si>
  <si>
    <t>個性がない</t>
  </si>
  <si>
    <t>食品ロスをしないように好き嫌いをしないようにしたりポイ捨てをしないようにする</t>
  </si>
  <si>
    <t>その他(交通面で便利な場所にあるから。)</t>
  </si>
  <si>
    <t>明るく</t>
  </si>
  <si>
    <t xml:space="preserve">色々な施設を増やして欲しい_x000D_
</t>
  </si>
  <si>
    <t>その他(流山市や柏市のほうが住みやすいそう。)</t>
  </si>
  <si>
    <t>その他（具体的に）(流山市に合併される。)</t>
  </si>
  <si>
    <t>その他（具体的に）(流山市と合併する。)</t>
  </si>
  <si>
    <t>とても発展している流山市と合併する。</t>
  </si>
  <si>
    <t>mottobenrinishitekudasai</t>
  </si>
  <si>
    <t>プラスチックを少なくし、ポイ捨てをしない。</t>
  </si>
  <si>
    <t>大気汚染を減らしてください。安全な町にしてください。地震の備えをしっかりとしてください。_x000D_
自然を増やしてください。</t>
  </si>
  <si>
    <t>車以外で自転車などで移動している</t>
  </si>
  <si>
    <t>袋はあまり買わない。</t>
  </si>
  <si>
    <t>ゴミの分別_x000D_
地産地消</t>
  </si>
  <si>
    <t>公園でのボール遊び解禁</t>
  </si>
  <si>
    <t>物の無駄づかいやもったいないことをしない、エコな生活をするようにしている。_x000D_
誰にでも平等に接している。</t>
  </si>
  <si>
    <t>ごみが捨てられているところがある。きれいにしてほしい</t>
  </si>
  <si>
    <t>マイバッグを使う_x000D_
水筒を持ち歩く</t>
  </si>
  <si>
    <t>その他（具体的に）(楽しい施設作って欲しい)</t>
  </si>
  <si>
    <t>その他（具体的に）(みんなが楽しめる施設)</t>
  </si>
  <si>
    <t>公園とかここら辺は正直つまらないのでみんなが楽しめる施設とかアスレチックとか作ってください_x000D_
快適性、楽しさがないです</t>
  </si>
  <si>
    <t>公園や他のところにごみが落ちていることがある</t>
  </si>
  <si>
    <t xml:space="preserve">エコバックの使用_x000D_
</t>
  </si>
  <si>
    <t>ちあんあんわるい</t>
  </si>
  <si>
    <t>レジ袋を使うのではなくエコバックを使う</t>
  </si>
  <si>
    <t>こまめに電気やテレビを消したりして電気を節約している</t>
  </si>
  <si>
    <t>もう少し室内で遊べるところを増やしてほしいです</t>
  </si>
  <si>
    <t>とても楽しい街で今でもすごい満足です</t>
  </si>
  <si>
    <t>多様性を大事にした発言を心掛けている</t>
  </si>
  <si>
    <t>ペットボトルなどのプラスチックをリサイクルする_x000D_
外国人との交流_x000D_
個性を認める</t>
  </si>
  <si>
    <t xml:space="preserve">_x000D_
a_x000D_
</t>
  </si>
  <si>
    <t>その他(町が汚いから)</t>
  </si>
  <si>
    <t>ならいごとの帰りに日本人じゃない男の人たちがいっぱいコンビニの前などにいて、とても怖い。_x000D_
安全が心配。</t>
  </si>
  <si>
    <t>落ちているゴミは、必ず拾うようにしている。</t>
  </si>
  <si>
    <t>これからの三郷市を安全にするために安全に市民が、住めるような安全対策を作る。</t>
  </si>
  <si>
    <t>道路を広くしてほしい。_x000D_
自然のようにしてほしい。_x000D_
市民の話を聞いて計画を立ててほしい。_x000D_
もう少し市民のことを思って取り組んでほしい。_x000D_
自然を増やしてほしい。_x000D_
工場以外にも立ててほしい。</t>
  </si>
  <si>
    <t>とくにはないです。</t>
  </si>
  <si>
    <t>その他（具体的に）(三郷市の歴史（堀など）を残して大切にする町)</t>
  </si>
  <si>
    <t>その他（具体的に）(歴史を少しでも多く、工事などでこわさない事)</t>
  </si>
  <si>
    <t>ペットボトルを買わず、水筒を使う_x000D_
給食をできるだけたくさん食べる_x000D_
遊ぶ時、男女混合でチームを作っている_x000D_
生き物や植物を大切にする</t>
  </si>
  <si>
    <t>工事で、堀を埋めたり、土地を駐車場にするのは土地の歴史がなくなるので、なるべくやめてほしいです。</t>
  </si>
  <si>
    <t>学校などが古くてボロボロなので新しく立て直してほしい</t>
  </si>
  <si>
    <t>山、海のゴミ拾いや電気、水などをむだずかいしないようにしてる_x000D_
Co2をださないようにしている</t>
  </si>
  <si>
    <t>彦糸中学校</t>
  </si>
  <si>
    <t>その他（具体的に）(本にこだわっていない町)</t>
  </si>
  <si>
    <t>本の町と言うのを捨てる</t>
  </si>
  <si>
    <t>もう少しごみ置き場の数を増やして、そのうえで環境のためになる対処をする</t>
  </si>
  <si>
    <t>ゴミを分別など。</t>
  </si>
  <si>
    <t>夜に外国人の話し声が大きいから、気を付けさせるべき　近所迷惑になる</t>
  </si>
  <si>
    <t xml:space="preserve">マイボトルを使用する_x000D_
エコバックを使用する_x000D_
フードロスを減らす_x000D_
みんなに平等に接する_x000D_
</t>
  </si>
  <si>
    <t>ごみをポイ捨てしない</t>
  </si>
  <si>
    <t>その他(他の場所の良さも感じてみたいから)</t>
  </si>
  <si>
    <t>ゴミの分裂、買い物をするときにマイバックを持っていっている</t>
  </si>
  <si>
    <t>その他(将来自分の住みたい場所があるから。)</t>
  </si>
  <si>
    <t>主に食品ロスなどをしないようにしている。</t>
  </si>
  <si>
    <t>着ぐるみの個数に問題があると思いますが、かいちゃんをもっといろんなところに登場させて、人を集めるといいと思います。_x000D_
いつもお疲れ様です。</t>
  </si>
  <si>
    <t>3Rを心がけてる_x000D_
ゴミをあまり出さない_x000D_
物を大切にする</t>
  </si>
  <si>
    <t>ゴミの分別_x000D_
ポイ捨てをしない_x000D_
募金 など</t>
  </si>
  <si>
    <t>三郷市はかなり発展していて、とてもいい街だと思います。これからも住んでいる人が笑顔になれるような街づくりをしていってほしいです。頑張ってください！</t>
  </si>
  <si>
    <t>その他(元々住んでいたところに戻りたい)</t>
  </si>
  <si>
    <t xml:space="preserve">道路をもっと整える_x000D_
</t>
  </si>
  <si>
    <t>緑大切にしてる</t>
  </si>
  <si>
    <t>その他(親切な人が少ない（横断歩道で立ってても、止まってくれない車が多数）)</t>
  </si>
  <si>
    <t>横断歩道を横断しようとしても止まらない車が多数いる。_x000D_
「止まれ」を止まらない車が多数いる。_x000D_
そんな人たちをぜひ取り締まってほしい。_x000D_
児童生徒が安心して帰ることのできる市にしてほしい。</t>
  </si>
  <si>
    <t>ペットボトルをリサイクル</t>
  </si>
  <si>
    <t>その他(海外に移住したいと思っているから)</t>
  </si>
  <si>
    <t>ご飯を残さないようにしている</t>
  </si>
  <si>
    <t>その他（具体的に）(sonota)</t>
  </si>
  <si>
    <t>レジ袋を使わない</t>
  </si>
  <si>
    <t>ｑ</t>
  </si>
  <si>
    <t>その他（具体的に）(人の質が低い)</t>
  </si>
  <si>
    <t>その他（具体的に）(学校の宿題廃止)</t>
  </si>
  <si>
    <t>物価を安く</t>
  </si>
  <si>
    <t>使わなくなった新聞紙などを手作りのバックにしている。</t>
  </si>
  <si>
    <t>食べ物を大事にする</t>
  </si>
  <si>
    <t>紙の無駄遣いをしない。</t>
  </si>
  <si>
    <t>もっとドラッグストアが増えてほしいです</t>
  </si>
  <si>
    <t>安全に暮らしている</t>
  </si>
  <si>
    <t>使わない電気は消しておく</t>
  </si>
  <si>
    <t>ごみを分けている</t>
  </si>
  <si>
    <t>安心安全に生活ができる</t>
  </si>
  <si>
    <t>夜にバイクとかがうるさいの、少し何とかしてほしい気もしています。</t>
  </si>
  <si>
    <t>その他（具体的に）(子供たちが気軽に遊びに行けるテーマパークを作ってほしい)</t>
  </si>
  <si>
    <t>その他(今までずっと住んでいて慣れているから。)</t>
  </si>
  <si>
    <t>特にはないです。_x000D_
いつもお疲れ様です。</t>
  </si>
  <si>
    <t>リサイクルした</t>
  </si>
  <si>
    <t>その他(テーマパークなどではたらきたいから)</t>
  </si>
  <si>
    <t>エコなものをかっている</t>
  </si>
  <si>
    <t>食料をそまつにしない。_x000D_
ごみを分別する。_x000D_
自然をたいせつにする。ことなど。</t>
  </si>
  <si>
    <t>学校で特定の子にしか、大切にする先生をなくしてほしい。</t>
  </si>
  <si>
    <t>・ペットボトルのキャップと紙をとって捨てている_x000D_
・海や川などにゴミを捨てず、ごみがあったら持ち帰る</t>
  </si>
  <si>
    <t>ゴミの分別_x000D_
人に平等に接する_x000D_
食品ロスをなくす_x000D_
しぜんを大切にする</t>
  </si>
  <si>
    <t>できるだけ、物などを無駄にしないように、本当に欲しいものだけを買ったり、捨てる箱などをクラスの係などで楽しくなるように活用をする。_x000D_
エコバックなどを持ち歩く。</t>
  </si>
  <si>
    <t>豊かな住んでいて楽しいまちにしてほしいです。</t>
  </si>
  <si>
    <t>水筒を持ち歩いて、ペットボトルの削減</t>
  </si>
  <si>
    <t>団地の修復</t>
  </si>
  <si>
    <t>エコバックを使ってる。</t>
  </si>
  <si>
    <t>自然をもっと豊かにする。</t>
  </si>
  <si>
    <t>今は特にありません。（ないです。）</t>
  </si>
  <si>
    <t>使えないものを使えるようにする。_x000D_
ポイ捨てをしない</t>
  </si>
  <si>
    <t xml:space="preserve">・無料で、綺麗な、安全のプール_x000D_
</t>
  </si>
  <si>
    <t>使い捨てのごみを減らしたり、できるだけ地産地消をしている。</t>
  </si>
  <si>
    <t>私たちのまちはとても、すみやすいです</t>
  </si>
  <si>
    <t>その他（具体的に）(猫がたくさんいる町)</t>
  </si>
  <si>
    <t>ごみはゴミ箱に入れたりなど</t>
  </si>
  <si>
    <t>ゴミを分別したり、リサイクルをたくさんしている</t>
  </si>
  <si>
    <t>ゴミをリサイクルすること、海を綺麗にごみなどを捨てないこと</t>
  </si>
  <si>
    <t>ごみや安全性のある、ディズニーみたいな町にしたいです。</t>
  </si>
  <si>
    <t>ご飯を、食べられるだけ買って賞味期限が近いものからとっている。</t>
  </si>
  <si>
    <t>エコっえこっバックバックをもちあるく</t>
  </si>
  <si>
    <t>ゴミ拾いをする</t>
  </si>
  <si>
    <t>その他(外国に住みたい)</t>
  </si>
  <si>
    <t>自然豊かな公園作って誰でも遊べるような街にしたいです。</t>
  </si>
  <si>
    <t>その他(中国に帰国するから)</t>
  </si>
  <si>
    <t>びょうどうなまち</t>
  </si>
  <si>
    <t xml:space="preserve">ゴミ拾い、環境にやさしいことなど_x000D_
</t>
  </si>
  <si>
    <t>その他(三郷市もいいけど他のとこのも住んでみたい)</t>
  </si>
  <si>
    <t>電気を節電をしていたりしています。</t>
  </si>
  <si>
    <t>家の付近のごみ拾いをしたりボランティア活動を友達と一緒にやったりしています</t>
  </si>
  <si>
    <t>道路を広くして欲しいです。</t>
  </si>
  <si>
    <t>その他(故郷で住みたい)</t>
  </si>
  <si>
    <t xml:space="preserve">  全  体</t>
  </si>
  <si>
    <t xml:space="preserve">  無回答</t>
  </si>
  <si>
    <t>花和田、彦江、彦沢、番匠免、上口、彦倉、彦野、泉、天神、ピアラシティ</t>
    <phoneticPr fontId="1"/>
  </si>
  <si>
    <t>茂田井、幸房、岩野木、笹塚、南蓮沼、駒形、三郷</t>
    <phoneticPr fontId="1"/>
  </si>
  <si>
    <t>寄巻、鎌倉、戸ヶ崎</t>
    <phoneticPr fontId="1"/>
  </si>
  <si>
    <t>東町、高州</t>
    <phoneticPr fontId="1"/>
  </si>
  <si>
    <t>みさと団地、さつき平</t>
    <phoneticPr fontId="1"/>
  </si>
  <si>
    <t>住んでいる地域</t>
    <rPh sb="4" eb="6">
      <t>チイキ</t>
    </rPh>
    <phoneticPr fontId="1"/>
  </si>
  <si>
    <t>あなたにとって、現在の三郷市は住みやすいですか。</t>
    <phoneticPr fontId="1"/>
  </si>
  <si>
    <t>非常に住みやすい</t>
    <rPh sb="0" eb="1">
      <t>ヒジョウ</t>
    </rPh>
    <rPh sb="2" eb="3">
      <t>ス</t>
    </rPh>
    <phoneticPr fontId="1"/>
  </si>
  <si>
    <t>まあ住みやすい</t>
    <rPh sb="1" eb="2">
      <t>ス</t>
    </rPh>
    <phoneticPr fontId="1"/>
  </si>
  <si>
    <t>普通</t>
    <rPh sb="0" eb="1">
      <t>フツウ</t>
    </rPh>
    <phoneticPr fontId="1"/>
  </si>
  <si>
    <t>やや住みにくい</t>
    <rPh sb="1" eb="2">
      <t>ス</t>
    </rPh>
    <phoneticPr fontId="1"/>
  </si>
  <si>
    <t>非常に住みにくい</t>
    <rPh sb="0" eb="1">
      <t>ヒジョウ</t>
    </rPh>
    <rPh sb="2" eb="3">
      <t>ス</t>
    </rPh>
    <phoneticPr fontId="1"/>
  </si>
  <si>
    <t>M列</t>
    <rPh sb="1" eb="2">
      <t>レツ</t>
    </rPh>
    <phoneticPr fontId="1"/>
  </si>
  <si>
    <t>半田、小谷堀、前間、後谷、田中新田、丹後、大広戸、彦成5丁目、早稲田</t>
    <phoneticPr fontId="1"/>
  </si>
  <si>
    <t>仁蔵、下彦川戸、上彦川戸、上彦名、彦成1～4丁目（みさと団地を除く）、彦音、彦糸、采女、彦川戸、新三郷ららシティ</t>
    <phoneticPr fontId="1"/>
  </si>
  <si>
    <t>谷中、市助、谷口、新和1・2丁目、栄1・2丁目、中央</t>
    <phoneticPr fontId="1"/>
  </si>
  <si>
    <t>新和3～5丁目、栄3～5丁目、鷹野</t>
    <phoneticPr fontId="1"/>
  </si>
  <si>
    <t>あなたは、三郷市に誇りや愛着、親しみを感じていますか。</t>
    <phoneticPr fontId="1"/>
  </si>
  <si>
    <t>感じている</t>
    <phoneticPr fontId="1"/>
  </si>
  <si>
    <t>どちらかといえば感じている</t>
    <rPh sb="7" eb="8">
      <t>カン</t>
    </rPh>
    <phoneticPr fontId="1"/>
  </si>
  <si>
    <t>どちらかといえば感じていない</t>
    <rPh sb="7" eb="8">
      <t>カン</t>
    </rPh>
    <phoneticPr fontId="1"/>
  </si>
  <si>
    <t>感じていない</t>
    <phoneticPr fontId="1"/>
  </si>
  <si>
    <t>N列</t>
    <rPh sb="1" eb="2">
      <t>レツ</t>
    </rPh>
    <phoneticPr fontId="1"/>
  </si>
  <si>
    <t>O列</t>
    <rPh sb="1" eb="2">
      <t>レツ</t>
    </rPh>
    <phoneticPr fontId="1"/>
  </si>
  <si>
    <t>大人になっても三郷市に住んでいたいと思いますか。</t>
    <phoneticPr fontId="1"/>
  </si>
  <si>
    <t>住んでいたい</t>
    <phoneticPr fontId="1"/>
  </si>
  <si>
    <t>住んでいたくない</t>
    <phoneticPr fontId="1"/>
  </si>
  <si>
    <t>住んでいたくない　→問６－２へ</t>
    <phoneticPr fontId="1"/>
  </si>
  <si>
    <t>住んでいたい　→問６ー１へ</t>
    <phoneticPr fontId="1"/>
  </si>
  <si>
    <t>P列</t>
    <rPh sb="1" eb="2">
      <t>レツ</t>
    </rPh>
    <phoneticPr fontId="1"/>
  </si>
  <si>
    <t>住んでいたいと思う理由を教えてください。</t>
    <phoneticPr fontId="1"/>
  </si>
  <si>
    <t>自然が豊かだから</t>
    <phoneticPr fontId="1"/>
  </si>
  <si>
    <t>家族や友人がいるから</t>
    <phoneticPr fontId="1"/>
  </si>
  <si>
    <t>遊んだり楽しんだりする、にぎやかなところがあるから</t>
    <phoneticPr fontId="1"/>
  </si>
  <si>
    <t>行きたい学校や会社があるから（または、通うことができるから）</t>
    <phoneticPr fontId="1"/>
  </si>
  <si>
    <t>特に理由はない</t>
    <rPh sb="1" eb="3">
      <t>リユウ</t>
    </rPh>
    <phoneticPr fontId="1"/>
  </si>
  <si>
    <t>買い物など生活するのに便利だから</t>
    <phoneticPr fontId="1"/>
  </si>
  <si>
    <t>その他</t>
    <rPh sb="1" eb="2">
      <t>タ</t>
    </rPh>
    <phoneticPr fontId="1"/>
  </si>
  <si>
    <t>Q列</t>
    <rPh sb="1" eb="2">
      <t>レツ</t>
    </rPh>
    <phoneticPr fontId="1"/>
  </si>
  <si>
    <t>もっと自然が豊かなところで生活してみたいから</t>
    <phoneticPr fontId="1"/>
  </si>
  <si>
    <t>大都会での生活に興味があるから</t>
    <phoneticPr fontId="1"/>
  </si>
  <si>
    <t>行きたい学校や会社がないから（または、通うことができないから）</t>
    <phoneticPr fontId="1"/>
  </si>
  <si>
    <t>買い物など生活するのに不便だから</t>
    <rPh sb="11" eb="13">
      <t>フベン</t>
    </rPh>
    <phoneticPr fontId="1"/>
  </si>
  <si>
    <t>遊んだり楽しんだりする、にぎやかなところがないから</t>
    <phoneticPr fontId="1"/>
  </si>
  <si>
    <t>明るさ</t>
    <phoneticPr fontId="1"/>
  </si>
  <si>
    <t>あたたかさ</t>
    <phoneticPr fontId="1"/>
  </si>
  <si>
    <t>安心</t>
    <rPh sb="0" eb="1">
      <t>アンシン</t>
    </rPh>
    <phoneticPr fontId="1"/>
  </si>
  <si>
    <t>安全</t>
    <rPh sb="0" eb="1">
      <t>アンゼン</t>
    </rPh>
    <phoneticPr fontId="1"/>
  </si>
  <si>
    <t>美しさ</t>
    <phoneticPr fontId="1"/>
  </si>
  <si>
    <t>快適さ</t>
    <rPh sb="0" eb="1">
      <t>カイテキ</t>
    </rPh>
    <phoneticPr fontId="1"/>
  </si>
  <si>
    <t>にぎやかさ</t>
    <phoneticPr fontId="1"/>
  </si>
  <si>
    <t>協力</t>
    <rPh sb="0" eb="1">
      <t>キョウリョク</t>
    </rPh>
    <phoneticPr fontId="1"/>
  </si>
  <si>
    <t>健康</t>
    <rPh sb="0" eb="1">
      <t>ケンコウ</t>
    </rPh>
    <phoneticPr fontId="1"/>
  </si>
  <si>
    <t>個性</t>
    <rPh sb="0" eb="1">
      <t>コセイ</t>
    </rPh>
    <phoneticPr fontId="1"/>
  </si>
  <si>
    <t>静けさ</t>
    <phoneticPr fontId="1"/>
  </si>
  <si>
    <t>自然</t>
    <rPh sb="0" eb="1">
      <t>シゼン</t>
    </rPh>
    <phoneticPr fontId="1"/>
  </si>
  <si>
    <t>自立</t>
    <rPh sb="0" eb="1">
      <t>ジリツ</t>
    </rPh>
    <phoneticPr fontId="1"/>
  </si>
  <si>
    <t>平等</t>
    <rPh sb="0" eb="1">
      <t>ビョウドウ</t>
    </rPh>
    <phoneticPr fontId="1"/>
  </si>
  <si>
    <t>便利さ</t>
    <rPh sb="0" eb="1">
      <t>ベンリ</t>
    </rPh>
    <phoneticPr fontId="1"/>
  </si>
  <si>
    <t>やさしさ</t>
    <phoneticPr fontId="1"/>
  </si>
  <si>
    <t>やすらぎ</t>
    <phoneticPr fontId="1"/>
  </si>
  <si>
    <t>豊かさ</t>
    <phoneticPr fontId="1"/>
  </si>
  <si>
    <t>R列～T列</t>
    <rPh sb="1" eb="2">
      <t>レツ</t>
    </rPh>
    <rPh sb="4" eb="5">
      <t>レツ</t>
    </rPh>
    <phoneticPr fontId="1"/>
  </si>
  <si>
    <t>U列～V列</t>
    <rPh sb="1" eb="2">
      <t>レツ</t>
    </rPh>
    <rPh sb="4" eb="5">
      <t>レツ</t>
    </rPh>
    <phoneticPr fontId="1"/>
  </si>
  <si>
    <t>これからの三郷市を良いまちにするために、大切だと思うことは何ですか。あなたのイメージに合うキーワードを選んでください。（最大３つまで選択）</t>
    <rPh sb="60" eb="62">
      <t>サイダイ</t>
    </rPh>
    <rPh sb="66" eb="68">
      <t>センタク</t>
    </rPh>
    <phoneticPr fontId="1"/>
  </si>
  <si>
    <t>あなたは、将来の三郷市がどのようなまちになってほしいと思いますか。（最大２つまで選択）</t>
    <rPh sb="34" eb="36">
      <t>サイダイ</t>
    </rPh>
    <rPh sb="40" eb="42">
      <t>センタク</t>
    </rPh>
    <phoneticPr fontId="1"/>
  </si>
  <si>
    <t>市街地と豊かな緑のバランスがとれたまち</t>
    <phoneticPr fontId="1"/>
  </si>
  <si>
    <t>大学や先端的な研究所などがあるまち</t>
    <phoneticPr fontId="1"/>
  </si>
  <si>
    <t>工場がたくさん出来て、産業がさかんなまち</t>
    <phoneticPr fontId="1"/>
  </si>
  <si>
    <t>にぎわいのある商業施設の整備されたまち</t>
    <phoneticPr fontId="1"/>
  </si>
  <si>
    <t>豊かな自然があって、歩いていて楽しいまち</t>
    <phoneticPr fontId="1"/>
  </si>
  <si>
    <t>市民が気楽に楽しめるスポーツ・レクリエーション施設の整備されたまち</t>
    <phoneticPr fontId="1"/>
  </si>
  <si>
    <t>高齢者・障がい者・こどもなどが安心して暮らせるまち</t>
    <phoneticPr fontId="1"/>
  </si>
  <si>
    <t>外国人との交流がさかんなまち</t>
    <phoneticPr fontId="1"/>
  </si>
  <si>
    <t>治安がよく（事故や犯罪などの悪いことが少ない）、災害への備えが充実したまち</t>
    <phoneticPr fontId="1"/>
  </si>
  <si>
    <t>農業（お米や野菜作りなど）や商工業（商店街など）を活かした観光する場所があるまち</t>
    <phoneticPr fontId="1"/>
  </si>
  <si>
    <t>交通機関（電車・バス・タクシー）の整備された、通勤や通学に便利なまち</t>
    <phoneticPr fontId="1"/>
  </si>
  <si>
    <t>コミュニティ施設（地域のみなさんがふれあって活動する施設）や文化施設（音楽ホールなど）を利用した市民活動や生涯学習がさかんなまち</t>
    <phoneticPr fontId="1"/>
  </si>
  <si>
    <t>W列～Y列</t>
    <rPh sb="1" eb="2">
      <t>レツ</t>
    </rPh>
    <rPh sb="4" eb="5">
      <t>レツ</t>
    </rPh>
    <phoneticPr fontId="1"/>
  </si>
  <si>
    <t>医療体制を整えること</t>
    <phoneticPr fontId="1"/>
  </si>
  <si>
    <t>親がこどもを育てやすくすること</t>
    <phoneticPr fontId="1"/>
  </si>
  <si>
    <t>高齢者や障がい者が住みやすくなること</t>
    <phoneticPr fontId="1"/>
  </si>
  <si>
    <t>消防・防災・防犯体制を整えること</t>
    <phoneticPr fontId="1"/>
  </si>
  <si>
    <t>交通安全対策を行うこと</t>
    <phoneticPr fontId="1"/>
  </si>
  <si>
    <t>自然環境を守ること</t>
    <phoneticPr fontId="1"/>
  </si>
  <si>
    <t>公園などを整備すること</t>
    <phoneticPr fontId="1"/>
  </si>
  <si>
    <t>計画的に土地を利用（活用）すること</t>
    <phoneticPr fontId="1"/>
  </si>
  <si>
    <t>道路・公共交通（電車・バス・タクシーなど）を整備すること</t>
    <phoneticPr fontId="1"/>
  </si>
  <si>
    <t>河川や水路を整備すること</t>
    <phoneticPr fontId="1"/>
  </si>
  <si>
    <t>学校教育を整えること</t>
    <phoneticPr fontId="1"/>
  </si>
  <si>
    <t>青少年の健全育成（子どもが自立した人間として成長することを願って支援すること）を行うこと</t>
    <phoneticPr fontId="1"/>
  </si>
  <si>
    <t>スポーツや文化、芸術を盛んにすること</t>
    <phoneticPr fontId="1"/>
  </si>
  <si>
    <t>農業・商工業・観光を盛んにすること</t>
    <phoneticPr fontId="1"/>
  </si>
  <si>
    <t>コミュニティ活動（地域のみなさんがふれあう活動のこと）を盛んにすること</t>
    <phoneticPr fontId="1"/>
  </si>
  <si>
    <t>男女共同参画（男性や女性であることに関係なく、「人」として、対等に暮らしていける社会）を目指すこと</t>
    <phoneticPr fontId="1"/>
  </si>
  <si>
    <t>三郷市以外の都市や外国との交流を行うこと</t>
    <phoneticPr fontId="1"/>
  </si>
  <si>
    <t>市役所の経営を見直して良くしていくこと</t>
    <phoneticPr fontId="1"/>
  </si>
  <si>
    <t>市民と市役所が協力してまちづくりを行うこと</t>
    <phoneticPr fontId="1"/>
  </si>
  <si>
    <t>生涯学習（ 子どもから高齢者まで、どんな年齢や状況でも新たな知識やスキルを習得し、学んでいくことで、あらゆる面での成長を図ること）を盛んにすること</t>
    <phoneticPr fontId="1"/>
  </si>
  <si>
    <t>あなたが、もしも市長だったら、今後三郷市がどのようなことに力を入れていくのが良いと思いますか。（最大３つまで選択）</t>
    <rPh sb="47" eb="49">
      <t>サイダイ</t>
    </rPh>
    <rPh sb="53" eb="55">
      <t>センタク</t>
    </rPh>
    <phoneticPr fontId="1"/>
  </si>
  <si>
    <t>Z列</t>
    <rPh sb="1" eb="2">
      <t>レツ</t>
    </rPh>
    <phoneticPr fontId="1"/>
  </si>
  <si>
    <t>あなたは SDG ｓという言葉を知っていますか。</t>
    <phoneticPr fontId="1"/>
  </si>
  <si>
    <t>知っている</t>
    <phoneticPr fontId="1"/>
  </si>
  <si>
    <t>知らない</t>
    <phoneticPr fontId="1"/>
  </si>
  <si>
    <t>知らない　→自由記述へ</t>
    <phoneticPr fontId="1"/>
  </si>
  <si>
    <t>あなたは SDG ｓにつながる行動をしていますか。</t>
    <phoneticPr fontId="1"/>
  </si>
  <si>
    <t>行動している</t>
    <rPh sb="0" eb="1">
      <t>コウドウ</t>
    </rPh>
    <phoneticPr fontId="1"/>
  </si>
  <si>
    <t>行動していない</t>
    <rPh sb="0" eb="1">
      <t>コウドウ</t>
    </rPh>
    <phoneticPr fontId="1"/>
  </si>
  <si>
    <t>AA列</t>
    <rPh sb="2" eb="3">
      <t>レツ</t>
    </rPh>
    <phoneticPr fontId="1"/>
  </si>
  <si>
    <t>行動していない　→自由記述へ</t>
    <phoneticPr fontId="1"/>
  </si>
  <si>
    <t>AC列～AS列</t>
    <rPh sb="2" eb="3">
      <t>レツ</t>
    </rPh>
    <rPh sb="6" eb="7">
      <t>レツ</t>
    </rPh>
    <phoneticPr fontId="1"/>
  </si>
  <si>
    <t>行っている 行動は、 SDG ｓのどのゴールにつながると思いますか。（複数選択）</t>
    <phoneticPr fontId="1"/>
  </si>
  <si>
    <t>どれにつながるかわからない</t>
    <phoneticPr fontId="1"/>
  </si>
  <si>
    <t>１　貧困をなくそう</t>
    <phoneticPr fontId="1"/>
  </si>
  <si>
    <t>２　飢餓をゼロに</t>
    <phoneticPr fontId="1"/>
  </si>
  <si>
    <t>３　すべての人に健康と福祉を</t>
    <phoneticPr fontId="1"/>
  </si>
  <si>
    <t>４　質の高い教育をみんなに</t>
    <phoneticPr fontId="1"/>
  </si>
  <si>
    <t>５　ジェンダー平等を実現しよう</t>
    <phoneticPr fontId="1"/>
  </si>
  <si>
    <t>６　安全な水とトイレを世界中に</t>
    <phoneticPr fontId="1"/>
  </si>
  <si>
    <t>７　エネルギーをみんなにそしてクリーンに</t>
    <phoneticPr fontId="1"/>
  </si>
  <si>
    <t>８　働きがいも経済成長も</t>
    <phoneticPr fontId="1"/>
  </si>
  <si>
    <t>９　産業と技術革新の基盤をつくろう</t>
    <phoneticPr fontId="1"/>
  </si>
  <si>
    <t>１０　人や国の不平等をなくそう</t>
    <phoneticPr fontId="1"/>
  </si>
  <si>
    <t>１１　住み続けられるまちづくりを</t>
    <phoneticPr fontId="1"/>
  </si>
  <si>
    <t>１２　つくる責任つかう責任</t>
    <phoneticPr fontId="1"/>
  </si>
  <si>
    <t>１３　気候変動に具体的な対策を</t>
    <phoneticPr fontId="1"/>
  </si>
  <si>
    <t>１４　海の豊かさを守ろう</t>
    <phoneticPr fontId="1"/>
  </si>
  <si>
    <t>１５　陸の豊かさも守ろう</t>
    <phoneticPr fontId="1"/>
  </si>
  <si>
    <t>１６　平和と公正をすべての人に</t>
    <phoneticPr fontId="1"/>
  </si>
  <si>
    <t>１７　パートナーシップで目標を達成しよう</t>
    <phoneticPr fontId="1"/>
  </si>
  <si>
    <t>住んでいたくないと思う理由を教えてください。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</si>
</sst>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 x14ac:knownFonts="1">
    <font>
      <sz val="11"/>
      <color theme="1"/>
      <name val="游ゴシック"/>
      <family val="2"/>
      <charset val="128"/>
      <scheme val="minor"/>
    </font>
    <font>
      <sz val="6"/>
      <name val="游ゴシック"/>
      <family val="2"/>
      <charset val="128"/>
      <scheme val="minor"/>
    </font>
    <font>
      <sz val="10"/>
      <color rgb="FF00000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22" fontId="0" fillId="0" borderId="0" xfId="0" applyNumberFormat="1">
      <alignment vertical="center"/>
    </xf>
    <xf numFmtId="0" fontId="0" fillId="0" borderId="0" xfId="0" applyAlignment="1">
      <alignment vertical="center" wrapText="1"/>
    </xf>
    <xf numFmtId="0" fontId="3" fillId="0" borderId="1" xfId="0" applyFont="1" applyBorder="1" applyAlignment="1">
      <alignment vertical="center" wrapText="1"/>
    </xf>
    <xf numFmtId="0" fontId="0" fillId="0" borderId="2" xfId="0" applyBorder="1" applyAlignment="1">
      <alignmen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11" xfId="0" applyFont="1" applyBorder="1" applyAlignment="1">
      <alignment horizontal="right" vertical="center" wrapText="1"/>
    </xf>
    <xf numFmtId="0" fontId="0" fillId="0" borderId="12" xfId="0" applyBorder="1" applyAlignment="1">
      <alignment vertical="center" wrapText="1"/>
    </xf>
    <xf numFmtId="0" fontId="0" fillId="0" borderId="13" xfId="0" applyBorder="1" applyAlignment="1">
      <alignment vertical="center" wrapText="1"/>
    </xf>
    <xf numFmtId="176" fontId="2" fillId="0" borderId="14" xfId="0" applyNumberFormat="1" applyFont="1" applyBorder="1" applyAlignment="1">
      <alignment horizontal="right" vertical="center" wrapText="1"/>
    </xf>
    <xf numFmtId="176" fontId="2" fillId="0" borderId="15" xfId="0" applyNumberFormat="1" applyFont="1" applyBorder="1" applyAlignment="1">
      <alignment horizontal="right" vertical="center" wrapText="1"/>
    </xf>
    <xf numFmtId="176" fontId="2" fillId="0" borderId="16" xfId="0" applyNumberFormat="1" applyFont="1" applyBorder="1" applyAlignment="1">
      <alignment horizontal="right" vertical="center" wrapText="1"/>
    </xf>
    <xf numFmtId="0" fontId="2" fillId="0" borderId="12" xfId="0" quotePrefix="1" applyFont="1" applyBorder="1" applyAlignment="1">
      <alignment horizontal="center" vertical="center" textRotation="255" wrapText="1"/>
    </xf>
    <xf numFmtId="0" fontId="2" fillId="0" borderId="13" xfId="0" quotePrefix="1" applyFont="1" applyBorder="1" applyAlignment="1">
      <alignment vertical="center" wrapText="1"/>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2" xfId="0" applyFont="1" applyBorder="1" applyAlignment="1">
      <alignment horizontal="center" vertical="center" textRotation="255" wrapText="1"/>
    </xf>
    <xf numFmtId="176" fontId="2" fillId="0" borderId="17" xfId="0" applyNumberFormat="1" applyFont="1" applyBorder="1" applyAlignment="1">
      <alignment horizontal="right" vertical="center" wrapText="1"/>
    </xf>
    <xf numFmtId="0" fontId="2" fillId="0" borderId="19" xfId="0" applyFont="1" applyBorder="1" applyAlignment="1">
      <alignment horizontal="center" vertical="center" textRotation="255" wrapText="1"/>
    </xf>
    <xf numFmtId="0" fontId="0" fillId="0" borderId="20" xfId="0" applyBorder="1" applyAlignment="1">
      <alignment vertical="center" wrapText="1"/>
    </xf>
    <xf numFmtId="176" fontId="2" fillId="0" borderId="21" xfId="0" applyNumberFormat="1" applyFont="1" applyBorder="1" applyAlignment="1">
      <alignment horizontal="right" vertical="center" wrapText="1"/>
    </xf>
    <xf numFmtId="176" fontId="2" fillId="0" borderId="22" xfId="0" applyNumberFormat="1" applyFont="1" applyBorder="1" applyAlignment="1">
      <alignment horizontal="right" vertical="center" wrapText="1"/>
    </xf>
    <xf numFmtId="176" fontId="2" fillId="0" borderId="23" xfId="0" applyNumberFormat="1" applyFont="1" applyBorder="1" applyAlignment="1">
      <alignment horizontal="right" vertical="center" wrapText="1"/>
    </xf>
    <xf numFmtId="0" fontId="2" fillId="0" borderId="18" xfId="0"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vertical="center" wrapText="1"/>
    </xf>
    <xf numFmtId="0" fontId="2" fillId="2" borderId="3" xfId="0" quotePrefix="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7" xfId="0" quotePrefix="1" applyFont="1" applyFill="1" applyBorder="1" applyAlignment="1">
      <alignment vertical="center" wrapText="1"/>
    </xf>
    <xf numFmtId="0" fontId="2" fillId="2" borderId="8" xfId="0" quotePrefix="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B6C80-7ED4-4FB9-8B32-91CAA5CC26B3}">
  <dimension ref="A1:AT1475"/>
  <sheetViews>
    <sheetView topLeftCell="Z1" workbookViewId="0">
      <selection activeCell="AC1" sqref="AC1:AS1048576"/>
    </sheetView>
  </sheetViews>
  <sheetFormatPr defaultRowHeight="18.75" x14ac:dyDescent="0.4"/>
  <cols>
    <col min="1" max="5" width="0" hidden="1" customWidth="1"/>
    <col min="9" max="10" width="0" hidden="1" customWidth="1"/>
    <col min="11" max="11" width="84.5" customWidth="1"/>
    <col min="12" max="12" width="23.125" customWidth="1"/>
    <col min="13" max="13" width="27.375" customWidth="1"/>
  </cols>
  <sheetData>
    <row r="1" spans="1:46" x14ac:dyDescent="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17</v>
      </c>
      <c r="T1" t="s">
        <v>17</v>
      </c>
      <c r="U1" t="s">
        <v>18</v>
      </c>
      <c r="V1" t="s">
        <v>18</v>
      </c>
      <c r="W1" t="s">
        <v>19</v>
      </c>
      <c r="X1" t="s">
        <v>19</v>
      </c>
      <c r="Y1" t="s">
        <v>19</v>
      </c>
      <c r="Z1" t="s">
        <v>20</v>
      </c>
      <c r="AA1" t="s">
        <v>21</v>
      </c>
      <c r="AB1" t="s">
        <v>22</v>
      </c>
      <c r="AC1" t="s">
        <v>23</v>
      </c>
      <c r="AD1" t="s">
        <v>23</v>
      </c>
      <c r="AE1" t="s">
        <v>23</v>
      </c>
      <c r="AF1" t="s">
        <v>23</v>
      </c>
      <c r="AG1" t="s">
        <v>23</v>
      </c>
      <c r="AH1" t="s">
        <v>23</v>
      </c>
      <c r="AI1" t="s">
        <v>23</v>
      </c>
      <c r="AJ1" t="s">
        <v>23</v>
      </c>
      <c r="AK1" t="s">
        <v>23</v>
      </c>
      <c r="AL1" t="s">
        <v>23</v>
      </c>
      <c r="AM1" t="s">
        <v>23</v>
      </c>
      <c r="AN1" t="s">
        <v>23</v>
      </c>
      <c r="AO1" t="s">
        <v>23</v>
      </c>
      <c r="AP1" t="s">
        <v>23</v>
      </c>
      <c r="AQ1" t="s">
        <v>23</v>
      </c>
      <c r="AR1" t="s">
        <v>23</v>
      </c>
      <c r="AS1" t="s">
        <v>23</v>
      </c>
      <c r="AT1" t="s">
        <v>24</v>
      </c>
    </row>
    <row r="2" spans="1:46" x14ac:dyDescent="0.4">
      <c r="E2">
        <v>1</v>
      </c>
      <c r="F2">
        <v>863</v>
      </c>
      <c r="G2" t="s">
        <v>25</v>
      </c>
      <c r="H2" s="1">
        <v>45588.655555555553</v>
      </c>
      <c r="I2" t="s">
        <v>26</v>
      </c>
      <c r="K2" t="s">
        <v>27</v>
      </c>
      <c r="L2" t="s">
        <v>28</v>
      </c>
      <c r="M2" t="s">
        <v>29</v>
      </c>
      <c r="N2" t="s">
        <v>30</v>
      </c>
      <c r="O2" t="s">
        <v>31</v>
      </c>
      <c r="Q2" t="s">
        <v>32</v>
      </c>
      <c r="R2" t="s">
        <v>33</v>
      </c>
      <c r="S2" t="s">
        <v>34</v>
      </c>
      <c r="T2" t="s">
        <v>35</v>
      </c>
      <c r="U2" t="s">
        <v>36</v>
      </c>
      <c r="V2" t="s">
        <v>37</v>
      </c>
      <c r="W2" t="s">
        <v>38</v>
      </c>
      <c r="X2" t="s">
        <v>39</v>
      </c>
      <c r="Z2" t="s">
        <v>40</v>
      </c>
      <c r="AA2" t="s">
        <v>41</v>
      </c>
      <c r="AB2" t="s">
        <v>42</v>
      </c>
      <c r="AC2" t="s">
        <v>43</v>
      </c>
      <c r="AD2" t="s">
        <v>44</v>
      </c>
    </row>
    <row r="3" spans="1:46" x14ac:dyDescent="0.4">
      <c r="E3">
        <v>1</v>
      </c>
      <c r="F3">
        <v>863</v>
      </c>
      <c r="G3" t="s">
        <v>25</v>
      </c>
      <c r="H3" s="1">
        <v>45588.654861111114</v>
      </c>
      <c r="I3" t="s">
        <v>26</v>
      </c>
      <c r="K3" t="s">
        <v>45</v>
      </c>
      <c r="L3" t="s">
        <v>28</v>
      </c>
      <c r="M3" t="s">
        <v>29</v>
      </c>
      <c r="N3" t="s">
        <v>46</v>
      </c>
      <c r="O3" t="s">
        <v>31</v>
      </c>
      <c r="Q3" t="s">
        <v>32</v>
      </c>
      <c r="R3" t="s">
        <v>47</v>
      </c>
      <c r="S3" t="s">
        <v>48</v>
      </c>
      <c r="T3" t="s">
        <v>49</v>
      </c>
      <c r="U3" t="s">
        <v>50</v>
      </c>
      <c r="V3" t="s">
        <v>51</v>
      </c>
      <c r="W3" t="s">
        <v>52</v>
      </c>
      <c r="X3" t="s">
        <v>38</v>
      </c>
      <c r="Y3" t="s">
        <v>53</v>
      </c>
      <c r="Z3" t="s">
        <v>40</v>
      </c>
      <c r="AA3" t="s">
        <v>1589</v>
      </c>
    </row>
    <row r="4" spans="1:46" x14ac:dyDescent="0.4">
      <c r="E4">
        <v>1</v>
      </c>
      <c r="F4">
        <v>863</v>
      </c>
      <c r="G4" t="s">
        <v>25</v>
      </c>
      <c r="H4" s="1">
        <v>45588.652083333334</v>
      </c>
      <c r="I4" t="s">
        <v>26</v>
      </c>
      <c r="K4" t="s">
        <v>55</v>
      </c>
      <c r="L4" t="s">
        <v>28</v>
      </c>
      <c r="M4" t="s">
        <v>56</v>
      </c>
      <c r="N4" t="s">
        <v>57</v>
      </c>
      <c r="O4" t="s">
        <v>58</v>
      </c>
      <c r="P4" t="s">
        <v>59</v>
      </c>
      <c r="R4" t="s">
        <v>60</v>
      </c>
      <c r="S4" t="s">
        <v>61</v>
      </c>
      <c r="T4" t="s">
        <v>62</v>
      </c>
      <c r="U4" t="s">
        <v>50</v>
      </c>
      <c r="V4" t="s">
        <v>63</v>
      </c>
      <c r="W4" t="s">
        <v>64</v>
      </c>
      <c r="X4" t="s">
        <v>52</v>
      </c>
      <c r="Y4" t="s">
        <v>39</v>
      </c>
      <c r="Z4" t="s">
        <v>40</v>
      </c>
      <c r="AA4" t="s">
        <v>54</v>
      </c>
    </row>
    <row r="5" spans="1:46" x14ac:dyDescent="0.4">
      <c r="E5">
        <v>1</v>
      </c>
      <c r="F5">
        <v>863</v>
      </c>
      <c r="G5" t="s">
        <v>25</v>
      </c>
      <c r="H5" s="1">
        <v>45588.650694444441</v>
      </c>
      <c r="I5" t="s">
        <v>26</v>
      </c>
      <c r="K5" t="s">
        <v>45</v>
      </c>
      <c r="L5" t="s">
        <v>28</v>
      </c>
      <c r="M5" t="s">
        <v>65</v>
      </c>
      <c r="N5" t="s">
        <v>66</v>
      </c>
      <c r="O5" t="s">
        <v>31</v>
      </c>
      <c r="Q5" t="s">
        <v>67</v>
      </c>
      <c r="R5" t="s">
        <v>33</v>
      </c>
      <c r="S5" t="s">
        <v>60</v>
      </c>
      <c r="T5" t="s">
        <v>34</v>
      </c>
      <c r="U5" t="s">
        <v>68</v>
      </c>
      <c r="V5" t="s">
        <v>69</v>
      </c>
      <c r="W5" t="s">
        <v>70</v>
      </c>
      <c r="X5" t="s">
        <v>71</v>
      </c>
      <c r="Y5" t="s">
        <v>72</v>
      </c>
      <c r="Z5" t="s">
        <v>40</v>
      </c>
      <c r="AA5" t="s">
        <v>54</v>
      </c>
    </row>
    <row r="6" spans="1:46" x14ac:dyDescent="0.4">
      <c r="E6">
        <v>1</v>
      </c>
      <c r="F6">
        <v>863</v>
      </c>
      <c r="G6" t="s">
        <v>25</v>
      </c>
      <c r="H6" s="1">
        <v>45588.649305555555</v>
      </c>
      <c r="I6" t="s">
        <v>26</v>
      </c>
      <c r="K6" t="s">
        <v>45</v>
      </c>
      <c r="L6" t="s">
        <v>28</v>
      </c>
      <c r="M6" t="s">
        <v>73</v>
      </c>
      <c r="N6" t="s">
        <v>57</v>
      </c>
      <c r="O6" t="s">
        <v>58</v>
      </c>
      <c r="P6" t="s">
        <v>59</v>
      </c>
      <c r="R6" t="s">
        <v>74</v>
      </c>
      <c r="S6" t="s">
        <v>47</v>
      </c>
      <c r="U6" t="s">
        <v>50</v>
      </c>
      <c r="V6" t="s">
        <v>51</v>
      </c>
      <c r="W6" t="s">
        <v>64</v>
      </c>
      <c r="X6" t="s">
        <v>75</v>
      </c>
      <c r="Y6" t="s">
        <v>38</v>
      </c>
      <c r="Z6" t="s">
        <v>40</v>
      </c>
      <c r="AA6" t="s">
        <v>41</v>
      </c>
      <c r="AB6" t="s">
        <v>76</v>
      </c>
      <c r="AC6" t="s">
        <v>77</v>
      </c>
      <c r="AD6" t="s">
        <v>78</v>
      </c>
      <c r="AE6" t="s">
        <v>79</v>
      </c>
      <c r="AF6" t="s">
        <v>80</v>
      </c>
      <c r="AG6" t="s">
        <v>43</v>
      </c>
      <c r="AH6" t="s">
        <v>44</v>
      </c>
      <c r="AI6" t="s">
        <v>81</v>
      </c>
      <c r="AJ6" t="s">
        <v>82</v>
      </c>
      <c r="AK6" t="s">
        <v>83</v>
      </c>
      <c r="AL6" t="s">
        <v>84</v>
      </c>
      <c r="AM6" t="s">
        <v>85</v>
      </c>
      <c r="AT6" t="s">
        <v>86</v>
      </c>
    </row>
    <row r="7" spans="1:46" ht="131.25" x14ac:dyDescent="0.4">
      <c r="E7">
        <v>1</v>
      </c>
      <c r="F7">
        <v>863</v>
      </c>
      <c r="G7" t="s">
        <v>25</v>
      </c>
      <c r="H7" s="1">
        <v>45588.649305555555</v>
      </c>
      <c r="I7" t="s">
        <v>26</v>
      </c>
      <c r="K7" t="s">
        <v>1493</v>
      </c>
      <c r="L7" t="s">
        <v>28</v>
      </c>
      <c r="M7" t="s">
        <v>73</v>
      </c>
      <c r="N7" t="s">
        <v>66</v>
      </c>
      <c r="O7" t="s">
        <v>31</v>
      </c>
      <c r="Q7" t="s">
        <v>88</v>
      </c>
      <c r="R7" t="s">
        <v>33</v>
      </c>
      <c r="S7" t="s">
        <v>89</v>
      </c>
      <c r="T7" t="s">
        <v>90</v>
      </c>
      <c r="U7" t="s">
        <v>36</v>
      </c>
      <c r="V7" t="s">
        <v>63</v>
      </c>
      <c r="W7" t="s">
        <v>91</v>
      </c>
      <c r="X7" t="s">
        <v>71</v>
      </c>
      <c r="Z7" t="s">
        <v>40</v>
      </c>
      <c r="AA7" t="s">
        <v>41</v>
      </c>
      <c r="AB7" s="2" t="s">
        <v>92</v>
      </c>
      <c r="AC7" t="s">
        <v>77</v>
      </c>
      <c r="AD7" t="s">
        <v>78</v>
      </c>
      <c r="AE7" t="s">
        <v>93</v>
      </c>
      <c r="AF7" t="s">
        <v>43</v>
      </c>
      <c r="AG7" t="s">
        <v>44</v>
      </c>
      <c r="AH7" t="s">
        <v>94</v>
      </c>
      <c r="AI7" t="s">
        <v>95</v>
      </c>
      <c r="AJ7" t="s">
        <v>96</v>
      </c>
      <c r="AK7" t="s">
        <v>81</v>
      </c>
      <c r="AL7" t="s">
        <v>83</v>
      </c>
      <c r="AM7" t="s">
        <v>84</v>
      </c>
      <c r="AN7" t="s">
        <v>85</v>
      </c>
      <c r="AO7" t="s">
        <v>97</v>
      </c>
    </row>
    <row r="8" spans="1:46" x14ac:dyDescent="0.4">
      <c r="E8">
        <v>1</v>
      </c>
      <c r="F8">
        <v>863</v>
      </c>
      <c r="G8" t="s">
        <v>25</v>
      </c>
      <c r="H8" s="1">
        <v>45588.649305555555</v>
      </c>
      <c r="I8" t="s">
        <v>26</v>
      </c>
      <c r="K8" t="s">
        <v>45</v>
      </c>
      <c r="L8" t="s">
        <v>28</v>
      </c>
      <c r="M8" t="s">
        <v>29</v>
      </c>
      <c r="N8" t="s">
        <v>30</v>
      </c>
      <c r="O8" t="s">
        <v>31</v>
      </c>
      <c r="Q8" t="s">
        <v>98</v>
      </c>
      <c r="R8" t="s">
        <v>48</v>
      </c>
      <c r="S8" t="s">
        <v>90</v>
      </c>
      <c r="T8" t="s">
        <v>62</v>
      </c>
      <c r="U8" t="s">
        <v>51</v>
      </c>
      <c r="V8" t="s">
        <v>63</v>
      </c>
      <c r="W8" t="s">
        <v>75</v>
      </c>
      <c r="X8" t="s">
        <v>91</v>
      </c>
      <c r="Y8" t="s">
        <v>99</v>
      </c>
      <c r="Z8" t="s">
        <v>40</v>
      </c>
      <c r="AA8" t="s">
        <v>41</v>
      </c>
      <c r="AB8" t="s">
        <v>100</v>
      </c>
      <c r="AC8" t="s">
        <v>83</v>
      </c>
    </row>
    <row r="9" spans="1:46" x14ac:dyDescent="0.4">
      <c r="E9">
        <v>1</v>
      </c>
      <c r="F9">
        <v>863</v>
      </c>
      <c r="G9" t="s">
        <v>25</v>
      </c>
      <c r="H9" s="1">
        <v>45588.648611111108</v>
      </c>
      <c r="I9" t="s">
        <v>26</v>
      </c>
      <c r="K9" t="s">
        <v>55</v>
      </c>
      <c r="L9" t="s">
        <v>28</v>
      </c>
      <c r="M9" t="s">
        <v>56</v>
      </c>
      <c r="N9" t="s">
        <v>30</v>
      </c>
      <c r="O9" t="s">
        <v>58</v>
      </c>
      <c r="P9" t="s">
        <v>59</v>
      </c>
      <c r="R9" t="s">
        <v>48</v>
      </c>
      <c r="S9" t="s">
        <v>101</v>
      </c>
      <c r="T9" t="s">
        <v>62</v>
      </c>
      <c r="U9" t="s">
        <v>102</v>
      </c>
      <c r="V9" t="s">
        <v>103</v>
      </c>
      <c r="W9" t="s">
        <v>91</v>
      </c>
      <c r="X9" t="s">
        <v>99</v>
      </c>
      <c r="Y9" t="s">
        <v>71</v>
      </c>
      <c r="Z9" t="s">
        <v>40</v>
      </c>
      <c r="AA9" t="s">
        <v>54</v>
      </c>
    </row>
    <row r="10" spans="1:46" x14ac:dyDescent="0.4">
      <c r="E10">
        <v>1</v>
      </c>
      <c r="F10">
        <v>863</v>
      </c>
      <c r="G10" t="s">
        <v>25</v>
      </c>
      <c r="H10" s="1">
        <v>45588.648611111108</v>
      </c>
      <c r="I10" t="s">
        <v>26</v>
      </c>
      <c r="K10" t="s">
        <v>45</v>
      </c>
      <c r="L10" t="s">
        <v>28</v>
      </c>
      <c r="M10" t="s">
        <v>56</v>
      </c>
      <c r="N10" t="s">
        <v>30</v>
      </c>
      <c r="O10" t="s">
        <v>31</v>
      </c>
      <c r="Q10" t="s">
        <v>104</v>
      </c>
      <c r="R10" t="s">
        <v>60</v>
      </c>
      <c r="S10" t="s">
        <v>34</v>
      </c>
      <c r="T10" t="s">
        <v>35</v>
      </c>
      <c r="U10" t="s">
        <v>50</v>
      </c>
      <c r="V10" t="s">
        <v>37</v>
      </c>
      <c r="W10" t="s">
        <v>105</v>
      </c>
      <c r="X10" t="s">
        <v>106</v>
      </c>
      <c r="Z10" t="s">
        <v>40</v>
      </c>
      <c r="AA10" t="s">
        <v>41</v>
      </c>
      <c r="AB10" t="s">
        <v>107</v>
      </c>
      <c r="AC10" t="s">
        <v>43</v>
      </c>
      <c r="AD10" t="s">
        <v>44</v>
      </c>
      <c r="AE10" t="s">
        <v>81</v>
      </c>
      <c r="AF10" t="s">
        <v>84</v>
      </c>
      <c r="AG10" t="s">
        <v>85</v>
      </c>
    </row>
    <row r="11" spans="1:46" x14ac:dyDescent="0.4">
      <c r="E11">
        <v>1</v>
      </c>
      <c r="F11">
        <v>863</v>
      </c>
      <c r="G11" t="s">
        <v>25</v>
      </c>
      <c r="H11" s="1">
        <v>45588.648611111108</v>
      </c>
      <c r="I11" t="s">
        <v>26</v>
      </c>
      <c r="K11" t="s">
        <v>45</v>
      </c>
      <c r="L11" t="s">
        <v>28</v>
      </c>
      <c r="M11" t="s">
        <v>73</v>
      </c>
      <c r="N11" t="s">
        <v>30</v>
      </c>
      <c r="O11" t="s">
        <v>58</v>
      </c>
      <c r="P11" t="s">
        <v>108</v>
      </c>
      <c r="R11" t="s">
        <v>33</v>
      </c>
      <c r="S11" t="s">
        <v>101</v>
      </c>
      <c r="U11" t="s">
        <v>50</v>
      </c>
      <c r="V11" t="s">
        <v>102</v>
      </c>
      <c r="W11" t="s">
        <v>52</v>
      </c>
      <c r="X11" t="s">
        <v>109</v>
      </c>
      <c r="Z11" t="s">
        <v>40</v>
      </c>
      <c r="AA11" t="s">
        <v>54</v>
      </c>
    </row>
    <row r="12" spans="1:46" x14ac:dyDescent="0.4">
      <c r="E12">
        <v>1</v>
      </c>
      <c r="F12">
        <v>863</v>
      </c>
      <c r="G12" t="s">
        <v>25</v>
      </c>
      <c r="H12" s="1">
        <v>45588.648611111108</v>
      </c>
      <c r="I12" t="s">
        <v>26</v>
      </c>
      <c r="K12" t="s">
        <v>27</v>
      </c>
      <c r="L12" t="s">
        <v>28</v>
      </c>
      <c r="M12" t="s">
        <v>73</v>
      </c>
      <c r="N12" t="s">
        <v>30</v>
      </c>
      <c r="O12" t="s">
        <v>58</v>
      </c>
      <c r="P12" t="s">
        <v>108</v>
      </c>
      <c r="R12" t="s">
        <v>34</v>
      </c>
      <c r="S12" t="s">
        <v>74</v>
      </c>
      <c r="T12" t="s">
        <v>110</v>
      </c>
      <c r="U12" t="s">
        <v>50</v>
      </c>
      <c r="W12" t="s">
        <v>71</v>
      </c>
      <c r="X12" t="s">
        <v>111</v>
      </c>
      <c r="Z12" t="s">
        <v>40</v>
      </c>
      <c r="AA12" t="s">
        <v>41</v>
      </c>
      <c r="AB12" t="s">
        <v>112</v>
      </c>
      <c r="AC12" t="s">
        <v>77</v>
      </c>
      <c r="AD12" t="s">
        <v>80</v>
      </c>
      <c r="AE12" t="s">
        <v>43</v>
      </c>
      <c r="AF12" t="s">
        <v>94</v>
      </c>
      <c r="AG12" t="s">
        <v>82</v>
      </c>
      <c r="AH12" t="s">
        <v>84</v>
      </c>
      <c r="AT12" t="s">
        <v>113</v>
      </c>
    </row>
    <row r="13" spans="1:46" x14ac:dyDescent="0.4">
      <c r="E13">
        <v>1</v>
      </c>
      <c r="F13">
        <v>863</v>
      </c>
      <c r="G13" t="s">
        <v>25</v>
      </c>
      <c r="H13" s="1">
        <v>45588.647916666669</v>
      </c>
      <c r="I13" t="s">
        <v>26</v>
      </c>
      <c r="K13" t="s">
        <v>45</v>
      </c>
      <c r="L13" t="s">
        <v>28</v>
      </c>
      <c r="M13" t="s">
        <v>56</v>
      </c>
      <c r="N13" t="s">
        <v>30</v>
      </c>
      <c r="O13" t="s">
        <v>31</v>
      </c>
      <c r="Q13" t="s">
        <v>114</v>
      </c>
      <c r="R13" t="s">
        <v>47</v>
      </c>
      <c r="S13" t="s">
        <v>89</v>
      </c>
      <c r="T13" t="s">
        <v>110</v>
      </c>
      <c r="U13" t="s">
        <v>51</v>
      </c>
      <c r="V13" t="s">
        <v>115</v>
      </c>
      <c r="W13" t="s">
        <v>91</v>
      </c>
      <c r="Z13" t="s">
        <v>40</v>
      </c>
      <c r="AA13" t="s">
        <v>41</v>
      </c>
      <c r="AB13" t="s">
        <v>116</v>
      </c>
      <c r="AC13" t="s">
        <v>96</v>
      </c>
      <c r="AD13" t="s">
        <v>82</v>
      </c>
    </row>
    <row r="14" spans="1:46" x14ac:dyDescent="0.4">
      <c r="E14">
        <v>1</v>
      </c>
      <c r="F14">
        <v>863</v>
      </c>
      <c r="G14" t="s">
        <v>25</v>
      </c>
      <c r="H14" s="1">
        <v>45588.647916666669</v>
      </c>
      <c r="I14" t="s">
        <v>26</v>
      </c>
      <c r="K14" t="s">
        <v>45</v>
      </c>
      <c r="L14" t="s">
        <v>28</v>
      </c>
      <c r="M14" t="s">
        <v>56</v>
      </c>
      <c r="N14" t="s">
        <v>57</v>
      </c>
      <c r="O14" t="s">
        <v>58</v>
      </c>
      <c r="P14" t="s">
        <v>108</v>
      </c>
      <c r="R14" t="s">
        <v>60</v>
      </c>
      <c r="S14" t="s">
        <v>117</v>
      </c>
      <c r="T14" t="s">
        <v>118</v>
      </c>
      <c r="U14" t="s">
        <v>50</v>
      </c>
      <c r="V14" t="s">
        <v>115</v>
      </c>
      <c r="W14" t="s">
        <v>52</v>
      </c>
      <c r="X14" t="s">
        <v>75</v>
      </c>
      <c r="Y14" t="s">
        <v>105</v>
      </c>
      <c r="Z14" t="s">
        <v>40</v>
      </c>
      <c r="AA14" t="s">
        <v>54</v>
      </c>
    </row>
    <row r="15" spans="1:46" ht="131.25" x14ac:dyDescent="0.4">
      <c r="E15">
        <v>1</v>
      </c>
      <c r="F15">
        <v>863</v>
      </c>
      <c r="G15" t="s">
        <v>25</v>
      </c>
      <c r="H15" s="1">
        <v>45588.646527777775</v>
      </c>
      <c r="I15" t="s">
        <v>26</v>
      </c>
      <c r="K15" t="s">
        <v>55</v>
      </c>
      <c r="L15" t="s">
        <v>28</v>
      </c>
      <c r="M15" t="s">
        <v>73</v>
      </c>
      <c r="N15" t="s">
        <v>57</v>
      </c>
      <c r="O15" t="s">
        <v>31</v>
      </c>
      <c r="Q15" t="s">
        <v>104</v>
      </c>
      <c r="R15" t="s">
        <v>60</v>
      </c>
      <c r="S15" t="s">
        <v>74</v>
      </c>
      <c r="T15" t="s">
        <v>62</v>
      </c>
      <c r="U15" t="s">
        <v>50</v>
      </c>
      <c r="V15" t="s">
        <v>36</v>
      </c>
      <c r="W15" t="s">
        <v>64</v>
      </c>
      <c r="X15" t="s">
        <v>52</v>
      </c>
      <c r="Y15" t="s">
        <v>91</v>
      </c>
      <c r="Z15" t="s">
        <v>40</v>
      </c>
      <c r="AA15" t="s">
        <v>41</v>
      </c>
      <c r="AB15" t="s">
        <v>119</v>
      </c>
      <c r="AC15" t="s">
        <v>79</v>
      </c>
      <c r="AD15" t="s">
        <v>84</v>
      </c>
      <c r="AE15" t="s">
        <v>85</v>
      </c>
      <c r="AT15" s="2" t="s">
        <v>120</v>
      </c>
    </row>
    <row r="16" spans="1:46" x14ac:dyDescent="0.4">
      <c r="E16">
        <v>1</v>
      </c>
      <c r="F16">
        <v>863</v>
      </c>
      <c r="G16" t="s">
        <v>25</v>
      </c>
      <c r="H16" s="1">
        <v>45588.645833333336</v>
      </c>
      <c r="I16" t="s">
        <v>26</v>
      </c>
      <c r="K16" t="s">
        <v>45</v>
      </c>
      <c r="L16" t="s">
        <v>28</v>
      </c>
      <c r="M16" t="s">
        <v>73</v>
      </c>
      <c r="N16" t="s">
        <v>57</v>
      </c>
      <c r="O16" t="s">
        <v>58</v>
      </c>
      <c r="P16" t="s">
        <v>108</v>
      </c>
      <c r="R16" t="s">
        <v>34</v>
      </c>
      <c r="S16" t="s">
        <v>74</v>
      </c>
      <c r="T16" t="s">
        <v>48</v>
      </c>
      <c r="U16" t="s">
        <v>63</v>
      </c>
      <c r="V16" t="s">
        <v>37</v>
      </c>
      <c r="W16" t="s">
        <v>52</v>
      </c>
      <c r="X16" t="s">
        <v>70</v>
      </c>
      <c r="Y16" t="s">
        <v>106</v>
      </c>
      <c r="Z16" t="s">
        <v>40</v>
      </c>
      <c r="AA16" t="s">
        <v>41</v>
      </c>
      <c r="AB16" t="s">
        <v>121</v>
      </c>
      <c r="AC16" t="s">
        <v>77</v>
      </c>
      <c r="AD16" t="s">
        <v>78</v>
      </c>
      <c r="AE16" t="s">
        <v>79</v>
      </c>
      <c r="AF16" t="s">
        <v>93</v>
      </c>
      <c r="AG16" t="s">
        <v>43</v>
      </c>
      <c r="AH16" t="s">
        <v>96</v>
      </c>
      <c r="AI16" t="s">
        <v>81</v>
      </c>
      <c r="AJ16" t="s">
        <v>82</v>
      </c>
      <c r="AK16" t="s">
        <v>84</v>
      </c>
      <c r="AL16" t="s">
        <v>85</v>
      </c>
      <c r="AM16" t="s">
        <v>97</v>
      </c>
    </row>
    <row r="17" spans="5:46" ht="75" x14ac:dyDescent="0.4">
      <c r="E17">
        <v>1</v>
      </c>
      <c r="F17">
        <v>863</v>
      </c>
      <c r="G17" t="s">
        <v>25</v>
      </c>
      <c r="H17" s="1">
        <v>45588.645833333336</v>
      </c>
      <c r="I17" t="s">
        <v>26</v>
      </c>
      <c r="K17" t="s">
        <v>45</v>
      </c>
      <c r="L17" t="s">
        <v>28</v>
      </c>
      <c r="M17" t="s">
        <v>56</v>
      </c>
      <c r="N17" t="s">
        <v>122</v>
      </c>
      <c r="O17" t="s">
        <v>31</v>
      </c>
      <c r="Q17" t="s">
        <v>123</v>
      </c>
      <c r="R17" t="s">
        <v>47</v>
      </c>
      <c r="S17" t="s">
        <v>61</v>
      </c>
      <c r="T17" t="s">
        <v>89</v>
      </c>
      <c r="U17" t="s">
        <v>50</v>
      </c>
      <c r="V17" t="s">
        <v>36</v>
      </c>
      <c r="W17" t="s">
        <v>52</v>
      </c>
      <c r="X17" t="s">
        <v>91</v>
      </c>
      <c r="Y17" t="s">
        <v>70</v>
      </c>
      <c r="Z17" t="s">
        <v>40</v>
      </c>
      <c r="AA17" t="s">
        <v>41</v>
      </c>
      <c r="AB17" s="2" t="s">
        <v>124</v>
      </c>
      <c r="AC17" t="s">
        <v>79</v>
      </c>
      <c r="AD17" t="s">
        <v>43</v>
      </c>
      <c r="AE17" t="s">
        <v>44</v>
      </c>
      <c r="AF17" t="s">
        <v>94</v>
      </c>
    </row>
    <row r="18" spans="5:46" ht="112.5" x14ac:dyDescent="0.4">
      <c r="E18">
        <v>1</v>
      </c>
      <c r="F18">
        <v>863</v>
      </c>
      <c r="G18" t="s">
        <v>25</v>
      </c>
      <c r="H18" s="1">
        <v>45588.645138888889</v>
      </c>
      <c r="I18" t="s">
        <v>26</v>
      </c>
      <c r="K18" t="s">
        <v>45</v>
      </c>
      <c r="L18" t="s">
        <v>28</v>
      </c>
      <c r="M18" t="s">
        <v>73</v>
      </c>
      <c r="N18" t="s">
        <v>57</v>
      </c>
      <c r="O18" t="s">
        <v>58</v>
      </c>
      <c r="P18" t="s">
        <v>108</v>
      </c>
      <c r="R18" t="s">
        <v>34</v>
      </c>
      <c r="S18" t="s">
        <v>74</v>
      </c>
      <c r="T18" t="s">
        <v>117</v>
      </c>
      <c r="U18" t="s">
        <v>50</v>
      </c>
      <c r="V18" t="s">
        <v>51</v>
      </c>
      <c r="W18" t="s">
        <v>75</v>
      </c>
      <c r="X18" t="s">
        <v>125</v>
      </c>
      <c r="Y18" t="s">
        <v>91</v>
      </c>
      <c r="Z18" t="s">
        <v>40</v>
      </c>
      <c r="AA18" t="s">
        <v>41</v>
      </c>
      <c r="AB18" s="2" t="s">
        <v>126</v>
      </c>
      <c r="AC18" t="s">
        <v>44</v>
      </c>
      <c r="AD18" t="s">
        <v>85</v>
      </c>
    </row>
    <row r="19" spans="5:46" ht="75" x14ac:dyDescent="0.4">
      <c r="E19">
        <v>1</v>
      </c>
      <c r="F19">
        <v>863</v>
      </c>
      <c r="G19" t="s">
        <v>25</v>
      </c>
      <c r="H19" s="1">
        <v>45588.644444444442</v>
      </c>
      <c r="I19" t="s">
        <v>26</v>
      </c>
      <c r="K19" t="s">
        <v>55</v>
      </c>
      <c r="L19" t="s">
        <v>28</v>
      </c>
      <c r="M19" t="s">
        <v>29</v>
      </c>
      <c r="N19" t="s">
        <v>57</v>
      </c>
      <c r="R19" t="s">
        <v>74</v>
      </c>
      <c r="S19" t="s">
        <v>48</v>
      </c>
      <c r="T19" t="s">
        <v>90</v>
      </c>
      <c r="U19" t="s">
        <v>50</v>
      </c>
      <c r="V19" t="s">
        <v>51</v>
      </c>
      <c r="W19" t="s">
        <v>105</v>
      </c>
      <c r="X19" t="s">
        <v>53</v>
      </c>
      <c r="Y19" t="s">
        <v>127</v>
      </c>
      <c r="Z19" t="s">
        <v>40</v>
      </c>
      <c r="AA19" t="s">
        <v>41</v>
      </c>
      <c r="AB19" s="2" t="s">
        <v>128</v>
      </c>
      <c r="AC19" t="s">
        <v>81</v>
      </c>
      <c r="AD19" t="s">
        <v>84</v>
      </c>
      <c r="AE19" t="s">
        <v>85</v>
      </c>
      <c r="AT19" t="s">
        <v>129</v>
      </c>
    </row>
    <row r="20" spans="5:46" ht="318.75" x14ac:dyDescent="0.4">
      <c r="E20">
        <v>1</v>
      </c>
      <c r="F20">
        <v>863</v>
      </c>
      <c r="G20" t="s">
        <v>25</v>
      </c>
      <c r="H20" s="1">
        <v>45588.643750000003</v>
      </c>
      <c r="I20" t="s">
        <v>26</v>
      </c>
      <c r="K20" t="s">
        <v>1495</v>
      </c>
      <c r="L20" t="s">
        <v>28</v>
      </c>
      <c r="M20" t="s">
        <v>56</v>
      </c>
      <c r="N20" t="s">
        <v>46</v>
      </c>
      <c r="O20" t="s">
        <v>31</v>
      </c>
      <c r="Q20" t="s">
        <v>104</v>
      </c>
      <c r="R20" t="s">
        <v>33</v>
      </c>
      <c r="S20" t="s">
        <v>47</v>
      </c>
      <c r="T20" t="s">
        <v>110</v>
      </c>
      <c r="U20" t="s">
        <v>51</v>
      </c>
      <c r="V20" t="s">
        <v>103</v>
      </c>
      <c r="W20" t="s">
        <v>91</v>
      </c>
      <c r="X20" t="s">
        <v>38</v>
      </c>
      <c r="Y20" t="s">
        <v>39</v>
      </c>
      <c r="Z20" t="s">
        <v>40</v>
      </c>
      <c r="AA20" t="s">
        <v>41</v>
      </c>
      <c r="AB20" s="2" t="s">
        <v>130</v>
      </c>
      <c r="AC20" t="s">
        <v>78</v>
      </c>
      <c r="AD20" t="s">
        <v>81</v>
      </c>
      <c r="AE20" t="s">
        <v>84</v>
      </c>
      <c r="AF20" t="s">
        <v>85</v>
      </c>
      <c r="AT20" s="2" t="s">
        <v>131</v>
      </c>
    </row>
    <row r="21" spans="5:46" x14ac:dyDescent="0.4">
      <c r="E21">
        <v>1</v>
      </c>
      <c r="F21">
        <v>863</v>
      </c>
      <c r="G21" t="s">
        <v>25</v>
      </c>
      <c r="H21" s="1">
        <v>45588.643055555556</v>
      </c>
      <c r="I21" t="s">
        <v>26</v>
      </c>
      <c r="K21" t="s">
        <v>27</v>
      </c>
      <c r="L21" t="s">
        <v>28</v>
      </c>
      <c r="M21" t="s">
        <v>56</v>
      </c>
      <c r="N21" t="s">
        <v>30</v>
      </c>
      <c r="O21" t="s">
        <v>31</v>
      </c>
      <c r="Q21" t="s">
        <v>123</v>
      </c>
      <c r="R21" t="s">
        <v>101</v>
      </c>
      <c r="U21" t="s">
        <v>132</v>
      </c>
      <c r="W21" t="s">
        <v>39</v>
      </c>
      <c r="X21" t="s">
        <v>1578</v>
      </c>
      <c r="Y21" t="s">
        <v>72</v>
      </c>
      <c r="Z21" t="s">
        <v>40</v>
      </c>
      <c r="AA21" t="s">
        <v>54</v>
      </c>
    </row>
    <row r="22" spans="5:46" x14ac:dyDescent="0.4">
      <c r="E22">
        <v>1</v>
      </c>
      <c r="F22">
        <v>863</v>
      </c>
      <c r="G22" t="s">
        <v>25</v>
      </c>
      <c r="H22" s="1">
        <v>45588.643055555556</v>
      </c>
      <c r="I22" t="s">
        <v>26</v>
      </c>
      <c r="K22" t="s">
        <v>55</v>
      </c>
      <c r="L22" t="s">
        <v>28</v>
      </c>
      <c r="M22" t="s">
        <v>73</v>
      </c>
      <c r="N22" t="s">
        <v>57</v>
      </c>
      <c r="O22" t="s">
        <v>58</v>
      </c>
      <c r="P22" t="s">
        <v>134</v>
      </c>
      <c r="R22" t="s">
        <v>61</v>
      </c>
      <c r="S22" t="s">
        <v>89</v>
      </c>
      <c r="T22" t="s">
        <v>49</v>
      </c>
      <c r="U22" t="s">
        <v>50</v>
      </c>
      <c r="V22" t="s">
        <v>37</v>
      </c>
      <c r="W22" t="s">
        <v>64</v>
      </c>
      <c r="X22" t="s">
        <v>75</v>
      </c>
      <c r="Y22" t="s">
        <v>125</v>
      </c>
      <c r="Z22" t="s">
        <v>40</v>
      </c>
      <c r="AA22" t="s">
        <v>41</v>
      </c>
      <c r="AB22" t="s">
        <v>135</v>
      </c>
      <c r="AC22" t="s">
        <v>79</v>
      </c>
      <c r="AD22" t="s">
        <v>93</v>
      </c>
      <c r="AE22" t="s">
        <v>43</v>
      </c>
      <c r="AF22" t="s">
        <v>96</v>
      </c>
      <c r="AG22" t="s">
        <v>83</v>
      </c>
      <c r="AH22" t="s">
        <v>84</v>
      </c>
      <c r="AI22" t="s">
        <v>85</v>
      </c>
      <c r="AJ22" t="s">
        <v>97</v>
      </c>
      <c r="AT22" t="s">
        <v>136</v>
      </c>
    </row>
    <row r="23" spans="5:46" x14ac:dyDescent="0.4">
      <c r="E23">
        <v>1</v>
      </c>
      <c r="F23">
        <v>863</v>
      </c>
      <c r="G23" t="s">
        <v>25</v>
      </c>
      <c r="H23" s="1">
        <v>45588.642361111109</v>
      </c>
      <c r="I23" t="s">
        <v>26</v>
      </c>
      <c r="K23" t="s">
        <v>45</v>
      </c>
      <c r="L23" t="s">
        <v>28</v>
      </c>
      <c r="M23" t="s">
        <v>73</v>
      </c>
      <c r="N23" t="s">
        <v>57</v>
      </c>
      <c r="O23" t="s">
        <v>58</v>
      </c>
      <c r="P23" t="s">
        <v>137</v>
      </c>
      <c r="R23" t="s">
        <v>60</v>
      </c>
      <c r="S23" t="s">
        <v>61</v>
      </c>
      <c r="T23" t="s">
        <v>49</v>
      </c>
      <c r="U23" t="s">
        <v>50</v>
      </c>
      <c r="V23" t="s">
        <v>36</v>
      </c>
      <c r="W23" t="s">
        <v>64</v>
      </c>
      <c r="X23" t="s">
        <v>53</v>
      </c>
      <c r="Y23" t="s">
        <v>109</v>
      </c>
      <c r="Z23" t="s">
        <v>40</v>
      </c>
      <c r="AA23" t="s">
        <v>54</v>
      </c>
    </row>
    <row r="24" spans="5:46" ht="243.75" x14ac:dyDescent="0.4">
      <c r="E24">
        <v>1</v>
      </c>
      <c r="F24">
        <v>863</v>
      </c>
      <c r="G24" t="s">
        <v>25</v>
      </c>
      <c r="H24" s="1">
        <v>45588.642361111109</v>
      </c>
      <c r="I24" t="s">
        <v>26</v>
      </c>
      <c r="K24" t="s">
        <v>45</v>
      </c>
      <c r="L24" t="s">
        <v>28</v>
      </c>
      <c r="M24" t="s">
        <v>73</v>
      </c>
      <c r="N24" t="s">
        <v>57</v>
      </c>
      <c r="O24" t="s">
        <v>58</v>
      </c>
      <c r="P24" t="s">
        <v>108</v>
      </c>
      <c r="R24" t="s">
        <v>34</v>
      </c>
      <c r="S24" t="s">
        <v>74</v>
      </c>
      <c r="T24" t="s">
        <v>117</v>
      </c>
      <c r="U24" t="s">
        <v>50</v>
      </c>
      <c r="V24" t="s">
        <v>51</v>
      </c>
      <c r="W24" t="s">
        <v>75</v>
      </c>
      <c r="X24" t="s">
        <v>91</v>
      </c>
      <c r="Y24" t="s">
        <v>70</v>
      </c>
      <c r="Z24" t="s">
        <v>40</v>
      </c>
      <c r="AA24" t="s">
        <v>41</v>
      </c>
      <c r="AB24" s="2" t="s">
        <v>138</v>
      </c>
      <c r="AC24" t="s">
        <v>44</v>
      </c>
      <c r="AD24" t="s">
        <v>84</v>
      </c>
      <c r="AE24" t="s">
        <v>85</v>
      </c>
    </row>
    <row r="25" spans="5:46" ht="243.75" x14ac:dyDescent="0.4">
      <c r="E25">
        <v>1</v>
      </c>
      <c r="F25">
        <v>863</v>
      </c>
      <c r="G25" t="s">
        <v>25</v>
      </c>
      <c r="H25" s="1">
        <v>45588.64166666667</v>
      </c>
      <c r="I25" t="s">
        <v>26</v>
      </c>
      <c r="K25" t="s">
        <v>55</v>
      </c>
      <c r="L25" t="s">
        <v>28</v>
      </c>
      <c r="M25" t="s">
        <v>73</v>
      </c>
      <c r="N25" t="s">
        <v>30</v>
      </c>
      <c r="O25" t="s">
        <v>58</v>
      </c>
      <c r="P25" t="s">
        <v>108</v>
      </c>
      <c r="R25" t="s">
        <v>33</v>
      </c>
      <c r="S25" t="s">
        <v>74</v>
      </c>
      <c r="T25" t="s">
        <v>101</v>
      </c>
      <c r="U25" t="s">
        <v>50</v>
      </c>
      <c r="V25" t="s">
        <v>37</v>
      </c>
      <c r="W25" t="s">
        <v>64</v>
      </c>
      <c r="X25" t="s">
        <v>133</v>
      </c>
      <c r="Y25" t="s">
        <v>139</v>
      </c>
      <c r="Z25" t="s">
        <v>40</v>
      </c>
      <c r="AA25" t="s">
        <v>41</v>
      </c>
      <c r="AB25" t="s">
        <v>140</v>
      </c>
      <c r="AC25" t="s">
        <v>82</v>
      </c>
      <c r="AT25" s="2" t="s">
        <v>141</v>
      </c>
    </row>
    <row r="26" spans="5:46" x14ac:dyDescent="0.4">
      <c r="E26">
        <v>1</v>
      </c>
      <c r="F26">
        <v>863</v>
      </c>
      <c r="G26" t="s">
        <v>25</v>
      </c>
      <c r="H26" s="1">
        <v>45588.64166666667</v>
      </c>
      <c r="I26" t="s">
        <v>26</v>
      </c>
      <c r="K26" t="s">
        <v>142</v>
      </c>
      <c r="L26" t="s">
        <v>28</v>
      </c>
      <c r="M26" t="s">
        <v>73</v>
      </c>
      <c r="N26" t="s">
        <v>57</v>
      </c>
      <c r="O26" t="s">
        <v>58</v>
      </c>
      <c r="P26" t="s">
        <v>108</v>
      </c>
      <c r="U26" t="s">
        <v>50</v>
      </c>
      <c r="V26" t="s">
        <v>63</v>
      </c>
      <c r="W26" t="s">
        <v>105</v>
      </c>
      <c r="X26" t="s">
        <v>38</v>
      </c>
      <c r="Y26" t="s">
        <v>106</v>
      </c>
      <c r="Z26" t="s">
        <v>40</v>
      </c>
      <c r="AA26" t="s">
        <v>41</v>
      </c>
      <c r="AB26" t="s">
        <v>143</v>
      </c>
      <c r="AC26" t="s">
        <v>82</v>
      </c>
    </row>
    <row r="27" spans="5:46" x14ac:dyDescent="0.4">
      <c r="E27">
        <v>1</v>
      </c>
      <c r="F27">
        <v>863</v>
      </c>
      <c r="G27" t="s">
        <v>25</v>
      </c>
      <c r="H27" s="1">
        <v>45588.640972222223</v>
      </c>
      <c r="I27" t="s">
        <v>26</v>
      </c>
    </row>
    <row r="28" spans="5:46" x14ac:dyDescent="0.4">
      <c r="E28">
        <v>1</v>
      </c>
      <c r="F28">
        <v>863</v>
      </c>
      <c r="G28" t="s">
        <v>25</v>
      </c>
      <c r="H28" s="1">
        <v>45588.640972222223</v>
      </c>
      <c r="I28" t="s">
        <v>26</v>
      </c>
      <c r="K28" t="s">
        <v>45</v>
      </c>
      <c r="L28" t="s">
        <v>28</v>
      </c>
      <c r="M28" t="s">
        <v>144</v>
      </c>
      <c r="N28" t="s">
        <v>30</v>
      </c>
      <c r="O28" t="s">
        <v>58</v>
      </c>
      <c r="P28" t="s">
        <v>108</v>
      </c>
      <c r="R28" t="s">
        <v>33</v>
      </c>
      <c r="S28" t="s">
        <v>74</v>
      </c>
      <c r="T28" t="s">
        <v>101</v>
      </c>
      <c r="U28" t="s">
        <v>103</v>
      </c>
      <c r="V28" t="s">
        <v>115</v>
      </c>
      <c r="W28" t="s">
        <v>105</v>
      </c>
      <c r="X28" t="s">
        <v>38</v>
      </c>
      <c r="Y28" t="s">
        <v>70</v>
      </c>
      <c r="Z28" t="s">
        <v>40</v>
      </c>
      <c r="AA28" t="s">
        <v>54</v>
      </c>
    </row>
    <row r="29" spans="5:46" x14ac:dyDescent="0.4">
      <c r="E29">
        <v>1</v>
      </c>
      <c r="F29">
        <v>863</v>
      </c>
      <c r="G29" t="s">
        <v>25</v>
      </c>
      <c r="H29" s="1">
        <v>45588.640277777777</v>
      </c>
      <c r="I29" t="s">
        <v>26</v>
      </c>
      <c r="K29" t="s">
        <v>27</v>
      </c>
      <c r="L29" t="s">
        <v>28</v>
      </c>
      <c r="M29" t="s">
        <v>29</v>
      </c>
      <c r="N29" t="s">
        <v>46</v>
      </c>
      <c r="O29" t="s">
        <v>58</v>
      </c>
      <c r="P29" t="s">
        <v>32</v>
      </c>
      <c r="R29" t="s">
        <v>33</v>
      </c>
      <c r="S29" t="s">
        <v>47</v>
      </c>
      <c r="T29" t="s">
        <v>101</v>
      </c>
      <c r="U29" t="s">
        <v>132</v>
      </c>
      <c r="V29" t="s">
        <v>115</v>
      </c>
      <c r="W29" t="s">
        <v>125</v>
      </c>
      <c r="X29" t="s">
        <v>38</v>
      </c>
      <c r="Y29" t="s">
        <v>70</v>
      </c>
      <c r="Z29" t="s">
        <v>40</v>
      </c>
      <c r="AA29" t="s">
        <v>54</v>
      </c>
    </row>
    <row r="30" spans="5:46" x14ac:dyDescent="0.4">
      <c r="E30">
        <v>1</v>
      </c>
      <c r="F30">
        <v>863</v>
      </c>
      <c r="G30" t="s">
        <v>25</v>
      </c>
      <c r="H30" s="1">
        <v>45588.638194444444</v>
      </c>
      <c r="I30" t="s">
        <v>26</v>
      </c>
      <c r="K30" t="s">
        <v>87</v>
      </c>
      <c r="L30" t="s">
        <v>28</v>
      </c>
      <c r="M30" t="s">
        <v>56</v>
      </c>
      <c r="N30" t="s">
        <v>30</v>
      </c>
      <c r="O30" t="s">
        <v>31</v>
      </c>
      <c r="Q30" t="s">
        <v>114</v>
      </c>
      <c r="R30" t="s">
        <v>74</v>
      </c>
      <c r="S30" t="s">
        <v>61</v>
      </c>
      <c r="T30" t="s">
        <v>48</v>
      </c>
      <c r="U30" t="s">
        <v>50</v>
      </c>
      <c r="V30" t="s">
        <v>103</v>
      </c>
      <c r="W30" t="s">
        <v>52</v>
      </c>
      <c r="X30" t="s">
        <v>91</v>
      </c>
      <c r="Z30" t="s">
        <v>40</v>
      </c>
      <c r="AA30" t="s">
        <v>41</v>
      </c>
      <c r="AB30" t="s">
        <v>145</v>
      </c>
      <c r="AC30" t="s">
        <v>44</v>
      </c>
      <c r="AD30" t="s">
        <v>81</v>
      </c>
      <c r="AE30" t="s">
        <v>82</v>
      </c>
      <c r="AF30" t="s">
        <v>85</v>
      </c>
    </row>
    <row r="31" spans="5:46" ht="150" x14ac:dyDescent="0.4">
      <c r="E31">
        <v>1</v>
      </c>
      <c r="F31">
        <v>863</v>
      </c>
      <c r="G31" t="s">
        <v>25</v>
      </c>
      <c r="H31" s="1">
        <v>45588.636805555558</v>
      </c>
      <c r="I31" t="s">
        <v>26</v>
      </c>
      <c r="K31" t="s">
        <v>45</v>
      </c>
      <c r="L31" t="s">
        <v>28</v>
      </c>
      <c r="M31" t="s">
        <v>73</v>
      </c>
      <c r="N31" t="s">
        <v>57</v>
      </c>
      <c r="O31" t="s">
        <v>58</v>
      </c>
      <c r="P31" t="s">
        <v>59</v>
      </c>
      <c r="R31" t="s">
        <v>34</v>
      </c>
      <c r="S31" t="s">
        <v>47</v>
      </c>
      <c r="T31" t="s">
        <v>101</v>
      </c>
      <c r="U31" t="s">
        <v>132</v>
      </c>
      <c r="V31" t="s">
        <v>102</v>
      </c>
      <c r="W31" t="s">
        <v>64</v>
      </c>
      <c r="X31" t="s">
        <v>39</v>
      </c>
      <c r="Y31" t="s">
        <v>71</v>
      </c>
      <c r="Z31" t="s">
        <v>40</v>
      </c>
      <c r="AA31" t="s">
        <v>41</v>
      </c>
      <c r="AB31" s="2" t="s">
        <v>146</v>
      </c>
      <c r="AC31" t="s">
        <v>83</v>
      </c>
      <c r="AD31" t="s">
        <v>84</v>
      </c>
      <c r="AE31" t="s">
        <v>85</v>
      </c>
    </row>
    <row r="32" spans="5:46" x14ac:dyDescent="0.4">
      <c r="E32">
        <v>1</v>
      </c>
      <c r="F32">
        <v>863</v>
      </c>
      <c r="G32" t="s">
        <v>25</v>
      </c>
      <c r="H32" s="1">
        <v>45588.636111111111</v>
      </c>
      <c r="I32" t="s">
        <v>26</v>
      </c>
      <c r="U32" t="s">
        <v>50</v>
      </c>
      <c r="V32" t="s">
        <v>36</v>
      </c>
      <c r="W32" t="s">
        <v>64</v>
      </c>
      <c r="X32" t="s">
        <v>99</v>
      </c>
      <c r="Y32" t="s">
        <v>71</v>
      </c>
      <c r="Z32" t="s">
        <v>40</v>
      </c>
      <c r="AA32" t="s">
        <v>54</v>
      </c>
    </row>
    <row r="33" spans="5:46" x14ac:dyDescent="0.4">
      <c r="E33">
        <v>1</v>
      </c>
      <c r="F33">
        <v>863</v>
      </c>
      <c r="G33" t="s">
        <v>25</v>
      </c>
      <c r="H33" s="1">
        <v>45588.636111111111</v>
      </c>
      <c r="I33" t="s">
        <v>26</v>
      </c>
      <c r="K33" t="s">
        <v>45</v>
      </c>
      <c r="L33" t="s">
        <v>147</v>
      </c>
      <c r="M33" t="s">
        <v>73</v>
      </c>
      <c r="N33" t="s">
        <v>30</v>
      </c>
      <c r="O33" t="s">
        <v>31</v>
      </c>
      <c r="Q33" t="s">
        <v>148</v>
      </c>
      <c r="R33" t="s">
        <v>34</v>
      </c>
      <c r="S33" t="s">
        <v>74</v>
      </c>
      <c r="T33" t="s">
        <v>35</v>
      </c>
      <c r="U33" t="s">
        <v>50</v>
      </c>
      <c r="V33" t="s">
        <v>37</v>
      </c>
      <c r="W33" t="s">
        <v>52</v>
      </c>
      <c r="X33" t="s">
        <v>105</v>
      </c>
      <c r="Y33" t="s">
        <v>91</v>
      </c>
      <c r="Z33" t="s">
        <v>40</v>
      </c>
      <c r="AA33" t="s">
        <v>41</v>
      </c>
      <c r="AB33" t="s">
        <v>149</v>
      </c>
      <c r="AC33" t="s">
        <v>44</v>
      </c>
      <c r="AD33" t="s">
        <v>81</v>
      </c>
      <c r="AE33" t="s">
        <v>85</v>
      </c>
      <c r="AT33" t="s">
        <v>150</v>
      </c>
    </row>
    <row r="34" spans="5:46" ht="131.25" x14ac:dyDescent="0.4">
      <c r="E34">
        <v>1</v>
      </c>
      <c r="F34">
        <v>863</v>
      </c>
      <c r="G34" t="s">
        <v>25</v>
      </c>
      <c r="H34" s="1">
        <v>45588.635416666664</v>
      </c>
      <c r="I34" t="s">
        <v>26</v>
      </c>
      <c r="K34" t="s">
        <v>45</v>
      </c>
      <c r="L34" t="s">
        <v>151</v>
      </c>
      <c r="M34" t="s">
        <v>29</v>
      </c>
      <c r="N34" t="s">
        <v>66</v>
      </c>
      <c r="O34" t="s">
        <v>31</v>
      </c>
      <c r="Q34" t="s">
        <v>152</v>
      </c>
      <c r="R34" t="s">
        <v>60</v>
      </c>
      <c r="U34" t="s">
        <v>50</v>
      </c>
      <c r="V34" t="s">
        <v>37</v>
      </c>
      <c r="W34" t="s">
        <v>52</v>
      </c>
      <c r="X34" t="s">
        <v>75</v>
      </c>
      <c r="Y34" t="s">
        <v>106</v>
      </c>
      <c r="Z34" t="s">
        <v>40</v>
      </c>
      <c r="AA34" t="s">
        <v>41</v>
      </c>
      <c r="AB34" s="2" t="s">
        <v>153</v>
      </c>
      <c r="AC34" t="s">
        <v>77</v>
      </c>
      <c r="AD34" t="s">
        <v>78</v>
      </c>
      <c r="AE34" t="s">
        <v>79</v>
      </c>
      <c r="AF34" t="s">
        <v>94</v>
      </c>
      <c r="AG34" t="s">
        <v>96</v>
      </c>
      <c r="AH34" t="s">
        <v>81</v>
      </c>
      <c r="AI34" t="s">
        <v>82</v>
      </c>
      <c r="AJ34" t="s">
        <v>84</v>
      </c>
      <c r="AK34" t="s">
        <v>85</v>
      </c>
    </row>
    <row r="35" spans="5:46" ht="409.5" x14ac:dyDescent="0.4">
      <c r="E35">
        <v>1</v>
      </c>
      <c r="F35">
        <v>863</v>
      </c>
      <c r="G35" t="s">
        <v>25</v>
      </c>
      <c r="H35" s="1">
        <v>45588.635416666664</v>
      </c>
      <c r="I35" t="s">
        <v>26</v>
      </c>
      <c r="K35" t="s">
        <v>55</v>
      </c>
      <c r="L35" t="s">
        <v>28</v>
      </c>
      <c r="M35" t="s">
        <v>73</v>
      </c>
      <c r="N35" t="s">
        <v>57</v>
      </c>
      <c r="O35" t="s">
        <v>58</v>
      </c>
      <c r="P35" t="s">
        <v>134</v>
      </c>
      <c r="R35" t="s">
        <v>74</v>
      </c>
      <c r="S35" t="s">
        <v>154</v>
      </c>
      <c r="T35" t="s">
        <v>48</v>
      </c>
      <c r="U35" t="s">
        <v>50</v>
      </c>
      <c r="V35" t="s">
        <v>37</v>
      </c>
      <c r="W35" t="s">
        <v>38</v>
      </c>
      <c r="X35" t="s">
        <v>70</v>
      </c>
      <c r="Y35" t="s">
        <v>106</v>
      </c>
      <c r="Z35" t="s">
        <v>40</v>
      </c>
      <c r="AA35" t="s">
        <v>41</v>
      </c>
      <c r="AB35" t="s">
        <v>155</v>
      </c>
      <c r="AC35" t="s">
        <v>93</v>
      </c>
      <c r="AT35" s="2" t="s">
        <v>156</v>
      </c>
    </row>
    <row r="36" spans="5:46" x14ac:dyDescent="0.4">
      <c r="E36">
        <v>1</v>
      </c>
      <c r="F36">
        <v>863</v>
      </c>
      <c r="G36" t="s">
        <v>25</v>
      </c>
      <c r="H36" s="1">
        <v>45588.634722222225</v>
      </c>
      <c r="I36" t="s">
        <v>26</v>
      </c>
      <c r="K36" t="s">
        <v>45</v>
      </c>
      <c r="L36" t="s">
        <v>28</v>
      </c>
      <c r="M36" t="s">
        <v>73</v>
      </c>
      <c r="N36" t="s">
        <v>57</v>
      </c>
      <c r="O36" t="s">
        <v>31</v>
      </c>
      <c r="Q36" t="s">
        <v>104</v>
      </c>
      <c r="R36" t="s">
        <v>35</v>
      </c>
      <c r="S36" t="s">
        <v>48</v>
      </c>
      <c r="T36" t="s">
        <v>110</v>
      </c>
      <c r="U36" t="s">
        <v>132</v>
      </c>
      <c r="V36" t="s">
        <v>157</v>
      </c>
      <c r="W36" t="s">
        <v>38</v>
      </c>
      <c r="X36" t="s">
        <v>39</v>
      </c>
      <c r="Y36" t="s">
        <v>70</v>
      </c>
      <c r="Z36" t="s">
        <v>40</v>
      </c>
      <c r="AA36" t="s">
        <v>41</v>
      </c>
      <c r="AB36" t="s">
        <v>158</v>
      </c>
      <c r="AC36" t="s">
        <v>81</v>
      </c>
      <c r="AD36" t="s">
        <v>82</v>
      </c>
    </row>
    <row r="37" spans="5:46" x14ac:dyDescent="0.4">
      <c r="E37">
        <v>1</v>
      </c>
      <c r="F37">
        <v>863</v>
      </c>
      <c r="G37" t="s">
        <v>25</v>
      </c>
      <c r="H37" s="1">
        <v>45588.634722222225</v>
      </c>
      <c r="I37" t="s">
        <v>26</v>
      </c>
      <c r="K37" t="s">
        <v>1494</v>
      </c>
      <c r="L37" t="s">
        <v>28</v>
      </c>
      <c r="M37" t="s">
        <v>29</v>
      </c>
      <c r="N37" t="s">
        <v>30</v>
      </c>
      <c r="O37" t="s">
        <v>58</v>
      </c>
      <c r="P37" t="s">
        <v>32</v>
      </c>
      <c r="R37" t="s">
        <v>34</v>
      </c>
      <c r="S37" t="s">
        <v>74</v>
      </c>
      <c r="T37" t="s">
        <v>35</v>
      </c>
      <c r="U37" t="s">
        <v>50</v>
      </c>
      <c r="V37" t="s">
        <v>132</v>
      </c>
      <c r="W37" t="s">
        <v>64</v>
      </c>
      <c r="X37" t="s">
        <v>125</v>
      </c>
      <c r="Y37" t="s">
        <v>91</v>
      </c>
      <c r="Z37" t="s">
        <v>40</v>
      </c>
      <c r="AA37" t="s">
        <v>54</v>
      </c>
      <c r="AT37" t="s">
        <v>159</v>
      </c>
    </row>
    <row r="38" spans="5:46" ht="112.5" x14ac:dyDescent="0.4">
      <c r="E38">
        <v>1</v>
      </c>
      <c r="F38">
        <v>863</v>
      </c>
      <c r="G38" t="s">
        <v>25</v>
      </c>
      <c r="H38" s="1">
        <v>45588.634722222225</v>
      </c>
      <c r="I38" t="s">
        <v>26</v>
      </c>
      <c r="K38" t="s">
        <v>27</v>
      </c>
      <c r="L38" t="s">
        <v>28</v>
      </c>
      <c r="M38" t="s">
        <v>56</v>
      </c>
      <c r="N38" t="s">
        <v>66</v>
      </c>
      <c r="O38" t="s">
        <v>31</v>
      </c>
      <c r="Q38" t="s">
        <v>123</v>
      </c>
      <c r="R38" t="s">
        <v>101</v>
      </c>
      <c r="U38" t="s">
        <v>115</v>
      </c>
      <c r="W38" t="s">
        <v>52</v>
      </c>
      <c r="X38" t="s">
        <v>39</v>
      </c>
      <c r="Y38" t="s">
        <v>139</v>
      </c>
      <c r="Z38" t="s">
        <v>40</v>
      </c>
      <c r="AA38" t="s">
        <v>41</v>
      </c>
      <c r="AB38" t="s">
        <v>160</v>
      </c>
      <c r="AC38" t="s">
        <v>44</v>
      </c>
      <c r="AT38" s="2" t="s">
        <v>161</v>
      </c>
    </row>
    <row r="39" spans="5:46" x14ac:dyDescent="0.4">
      <c r="E39">
        <v>1</v>
      </c>
      <c r="F39">
        <v>863</v>
      </c>
      <c r="G39" t="s">
        <v>25</v>
      </c>
      <c r="H39" s="1">
        <v>45588.634722222225</v>
      </c>
      <c r="I39" t="s">
        <v>26</v>
      </c>
      <c r="K39" t="s">
        <v>55</v>
      </c>
      <c r="L39" t="s">
        <v>28</v>
      </c>
      <c r="M39" t="s">
        <v>56</v>
      </c>
      <c r="N39" t="s">
        <v>30</v>
      </c>
      <c r="O39" t="s">
        <v>58</v>
      </c>
      <c r="P39" t="s">
        <v>108</v>
      </c>
      <c r="R39" t="s">
        <v>60</v>
      </c>
      <c r="S39" t="s">
        <v>34</v>
      </c>
      <c r="T39" t="s">
        <v>90</v>
      </c>
      <c r="U39" t="s">
        <v>50</v>
      </c>
      <c r="V39" t="s">
        <v>103</v>
      </c>
      <c r="W39" t="s">
        <v>52</v>
      </c>
      <c r="X39" t="s">
        <v>75</v>
      </c>
      <c r="Y39" t="s">
        <v>162</v>
      </c>
      <c r="Z39" t="s">
        <v>40</v>
      </c>
      <c r="AA39" t="s">
        <v>41</v>
      </c>
      <c r="AB39" t="s">
        <v>163</v>
      </c>
      <c r="AC39" t="s">
        <v>78</v>
      </c>
    </row>
    <row r="40" spans="5:46" x14ac:dyDescent="0.4">
      <c r="E40">
        <v>1</v>
      </c>
      <c r="F40">
        <v>863</v>
      </c>
      <c r="G40" t="s">
        <v>25</v>
      </c>
      <c r="H40" s="1">
        <v>45588.634722222225</v>
      </c>
      <c r="I40" t="s">
        <v>26</v>
      </c>
      <c r="K40" t="s">
        <v>55</v>
      </c>
      <c r="L40" t="s">
        <v>28</v>
      </c>
      <c r="M40" t="s">
        <v>73</v>
      </c>
      <c r="N40" t="s">
        <v>46</v>
      </c>
      <c r="O40" t="s">
        <v>58</v>
      </c>
      <c r="P40" t="s">
        <v>134</v>
      </c>
      <c r="R40" t="s">
        <v>34</v>
      </c>
      <c r="S40" t="s">
        <v>74</v>
      </c>
      <c r="T40" t="s">
        <v>164</v>
      </c>
      <c r="U40" t="s">
        <v>50</v>
      </c>
      <c r="V40" t="s">
        <v>157</v>
      </c>
      <c r="W40" t="s">
        <v>52</v>
      </c>
      <c r="X40" t="s">
        <v>105</v>
      </c>
      <c r="Y40" t="s">
        <v>38</v>
      </c>
      <c r="Z40" t="s">
        <v>40</v>
      </c>
      <c r="AA40" t="s">
        <v>41</v>
      </c>
      <c r="AB40" t="s">
        <v>165</v>
      </c>
      <c r="AC40" t="s">
        <v>77</v>
      </c>
      <c r="AD40" t="s">
        <v>78</v>
      </c>
      <c r="AE40" t="s">
        <v>43</v>
      </c>
    </row>
    <row r="41" spans="5:46" x14ac:dyDescent="0.4">
      <c r="E41">
        <v>1</v>
      </c>
      <c r="F41">
        <v>863</v>
      </c>
      <c r="G41" t="s">
        <v>25</v>
      </c>
      <c r="H41" s="1">
        <v>45588.634722222225</v>
      </c>
      <c r="I41" t="s">
        <v>26</v>
      </c>
      <c r="K41" t="s">
        <v>45</v>
      </c>
      <c r="L41" t="s">
        <v>28</v>
      </c>
      <c r="M41" t="s">
        <v>56</v>
      </c>
      <c r="N41" t="s">
        <v>30</v>
      </c>
      <c r="O41" t="s">
        <v>31</v>
      </c>
      <c r="Q41" t="s">
        <v>114</v>
      </c>
      <c r="R41" t="s">
        <v>60</v>
      </c>
      <c r="S41" t="s">
        <v>34</v>
      </c>
      <c r="T41" t="s">
        <v>48</v>
      </c>
      <c r="U41" t="s">
        <v>50</v>
      </c>
      <c r="V41" t="s">
        <v>103</v>
      </c>
      <c r="W41" t="s">
        <v>52</v>
      </c>
      <c r="X41" t="s">
        <v>53</v>
      </c>
      <c r="Y41" t="s">
        <v>133</v>
      </c>
      <c r="Z41" t="s">
        <v>40</v>
      </c>
      <c r="AA41" t="s">
        <v>41</v>
      </c>
      <c r="AB41" t="s">
        <v>166</v>
      </c>
      <c r="AC41" t="s">
        <v>84</v>
      </c>
      <c r="AD41" t="s">
        <v>85</v>
      </c>
      <c r="AT41" t="s">
        <v>167</v>
      </c>
    </row>
    <row r="42" spans="5:46" x14ac:dyDescent="0.4">
      <c r="E42">
        <v>1</v>
      </c>
      <c r="F42">
        <v>863</v>
      </c>
      <c r="G42" t="s">
        <v>25</v>
      </c>
      <c r="H42" s="1">
        <v>45588.634027777778</v>
      </c>
      <c r="I42" t="s">
        <v>26</v>
      </c>
      <c r="K42" t="s">
        <v>142</v>
      </c>
      <c r="L42" t="s">
        <v>28</v>
      </c>
      <c r="M42" t="s">
        <v>56</v>
      </c>
      <c r="N42" t="s">
        <v>30</v>
      </c>
      <c r="O42" t="s">
        <v>31</v>
      </c>
      <c r="Q42" t="s">
        <v>88</v>
      </c>
      <c r="R42" t="s">
        <v>61</v>
      </c>
      <c r="S42" t="s">
        <v>89</v>
      </c>
      <c r="T42" t="s">
        <v>101</v>
      </c>
      <c r="U42" t="s">
        <v>63</v>
      </c>
      <c r="V42" t="s">
        <v>115</v>
      </c>
      <c r="W42" t="s">
        <v>105</v>
      </c>
      <c r="X42" t="s">
        <v>91</v>
      </c>
      <c r="Y42" t="s">
        <v>38</v>
      </c>
      <c r="Z42" t="s">
        <v>40</v>
      </c>
      <c r="AA42" t="s">
        <v>41</v>
      </c>
      <c r="AB42" t="s">
        <v>168</v>
      </c>
      <c r="AC42" t="s">
        <v>77</v>
      </c>
      <c r="AD42" t="s">
        <v>80</v>
      </c>
      <c r="AE42" t="s">
        <v>43</v>
      </c>
      <c r="AF42" t="s">
        <v>44</v>
      </c>
      <c r="AG42" t="s">
        <v>96</v>
      </c>
      <c r="AH42" t="s">
        <v>81</v>
      </c>
      <c r="AI42" t="s">
        <v>85</v>
      </c>
      <c r="AT42" t="s">
        <v>169</v>
      </c>
    </row>
    <row r="43" spans="5:46" x14ac:dyDescent="0.4">
      <c r="E43">
        <v>1</v>
      </c>
      <c r="F43">
        <v>863</v>
      </c>
      <c r="G43" t="s">
        <v>25</v>
      </c>
      <c r="H43" s="1">
        <v>45588.634027777778</v>
      </c>
      <c r="I43" t="s">
        <v>26</v>
      </c>
      <c r="K43" t="s">
        <v>27</v>
      </c>
      <c r="L43" t="s">
        <v>28</v>
      </c>
      <c r="M43" t="s">
        <v>73</v>
      </c>
      <c r="N43" t="s">
        <v>57</v>
      </c>
      <c r="O43" t="s">
        <v>58</v>
      </c>
      <c r="P43" t="s">
        <v>108</v>
      </c>
      <c r="R43" t="s">
        <v>74</v>
      </c>
      <c r="S43" t="s">
        <v>48</v>
      </c>
      <c r="U43" t="s">
        <v>50</v>
      </c>
      <c r="V43" t="s">
        <v>103</v>
      </c>
      <c r="W43" t="s">
        <v>52</v>
      </c>
      <c r="X43" t="s">
        <v>105</v>
      </c>
      <c r="Y43" t="s">
        <v>91</v>
      </c>
      <c r="Z43" t="s">
        <v>40</v>
      </c>
      <c r="AA43" t="s">
        <v>41</v>
      </c>
      <c r="AB43" t="s">
        <v>170</v>
      </c>
      <c r="AC43" t="s">
        <v>81</v>
      </c>
      <c r="AD43" t="s">
        <v>84</v>
      </c>
      <c r="AE43" t="s">
        <v>85</v>
      </c>
    </row>
    <row r="44" spans="5:46" x14ac:dyDescent="0.4">
      <c r="E44">
        <v>1</v>
      </c>
      <c r="F44">
        <v>863</v>
      </c>
      <c r="G44" t="s">
        <v>25</v>
      </c>
      <c r="H44" s="1">
        <v>45588.633333333331</v>
      </c>
      <c r="I44" t="s">
        <v>26</v>
      </c>
      <c r="K44" t="s">
        <v>55</v>
      </c>
      <c r="L44" t="s">
        <v>28</v>
      </c>
      <c r="M44" t="s">
        <v>73</v>
      </c>
      <c r="N44" t="s">
        <v>30</v>
      </c>
      <c r="O44" t="s">
        <v>31</v>
      </c>
      <c r="Q44" t="s">
        <v>114</v>
      </c>
      <c r="R44" t="s">
        <v>35</v>
      </c>
      <c r="U44" t="s">
        <v>50</v>
      </c>
      <c r="W44" t="s">
        <v>125</v>
      </c>
      <c r="X44" t="s">
        <v>53</v>
      </c>
      <c r="Y44" t="s">
        <v>133</v>
      </c>
      <c r="Z44" t="s">
        <v>40</v>
      </c>
      <c r="AA44" t="s">
        <v>54</v>
      </c>
      <c r="AT44" t="s">
        <v>171</v>
      </c>
    </row>
    <row r="45" spans="5:46" x14ac:dyDescent="0.4">
      <c r="E45">
        <v>1</v>
      </c>
      <c r="F45">
        <v>863</v>
      </c>
      <c r="G45" t="s">
        <v>25</v>
      </c>
      <c r="H45" s="1">
        <v>45588.631944444445</v>
      </c>
      <c r="I45" t="s">
        <v>26</v>
      </c>
      <c r="K45" t="s">
        <v>45</v>
      </c>
      <c r="L45" t="s">
        <v>28</v>
      </c>
      <c r="M45" t="s">
        <v>73</v>
      </c>
      <c r="N45" t="s">
        <v>30</v>
      </c>
      <c r="O45" t="s">
        <v>58</v>
      </c>
      <c r="P45" t="s">
        <v>108</v>
      </c>
      <c r="R45" t="s">
        <v>34</v>
      </c>
      <c r="S45" t="s">
        <v>74</v>
      </c>
      <c r="U45" t="s">
        <v>50</v>
      </c>
      <c r="V45" t="s">
        <v>115</v>
      </c>
      <c r="W45" t="s">
        <v>105</v>
      </c>
      <c r="X45" t="s">
        <v>111</v>
      </c>
      <c r="Z45" t="s">
        <v>40</v>
      </c>
      <c r="AA45" t="s">
        <v>54</v>
      </c>
    </row>
    <row r="46" spans="5:46" x14ac:dyDescent="0.4">
      <c r="E46">
        <v>1</v>
      </c>
      <c r="F46">
        <v>863</v>
      </c>
      <c r="G46" t="s">
        <v>25</v>
      </c>
      <c r="H46" s="1">
        <v>45588.631944444445</v>
      </c>
      <c r="I46" t="s">
        <v>26</v>
      </c>
      <c r="K46" t="s">
        <v>55</v>
      </c>
      <c r="L46" t="s">
        <v>28</v>
      </c>
      <c r="M46" t="s">
        <v>56</v>
      </c>
      <c r="N46" t="s">
        <v>57</v>
      </c>
      <c r="O46" t="s">
        <v>31</v>
      </c>
      <c r="Q46" t="s">
        <v>123</v>
      </c>
      <c r="R46" t="s">
        <v>34</v>
      </c>
      <c r="S46" t="s">
        <v>101</v>
      </c>
      <c r="T46" t="s">
        <v>110</v>
      </c>
      <c r="U46" t="s">
        <v>50</v>
      </c>
      <c r="V46" t="s">
        <v>102</v>
      </c>
      <c r="W46" t="s">
        <v>52</v>
      </c>
      <c r="X46" t="s">
        <v>53</v>
      </c>
      <c r="Y46" t="s">
        <v>172</v>
      </c>
      <c r="Z46" t="s">
        <v>40</v>
      </c>
      <c r="AA46" t="s">
        <v>54</v>
      </c>
    </row>
    <row r="47" spans="5:46" x14ac:dyDescent="0.4">
      <c r="E47">
        <v>1</v>
      </c>
      <c r="F47">
        <v>863</v>
      </c>
      <c r="G47" t="s">
        <v>25</v>
      </c>
      <c r="H47" s="1">
        <v>45588.631249999999</v>
      </c>
      <c r="I47" t="s">
        <v>26</v>
      </c>
      <c r="K47" t="s">
        <v>27</v>
      </c>
      <c r="L47" t="s">
        <v>28</v>
      </c>
      <c r="M47" t="s">
        <v>73</v>
      </c>
      <c r="N47" t="s">
        <v>57</v>
      </c>
      <c r="O47" t="s">
        <v>58</v>
      </c>
      <c r="P47" t="s">
        <v>108</v>
      </c>
      <c r="R47" t="s">
        <v>33</v>
      </c>
      <c r="S47" t="s">
        <v>60</v>
      </c>
      <c r="T47" t="s">
        <v>34</v>
      </c>
      <c r="U47" t="s">
        <v>50</v>
      </c>
      <c r="V47" t="s">
        <v>36</v>
      </c>
      <c r="Z47" t="s">
        <v>40</v>
      </c>
      <c r="AA47" t="s">
        <v>41</v>
      </c>
      <c r="AB47" t="s">
        <v>173</v>
      </c>
      <c r="AC47" t="s">
        <v>77</v>
      </c>
      <c r="AD47" t="s">
        <v>78</v>
      </c>
      <c r="AE47" t="s">
        <v>79</v>
      </c>
      <c r="AF47" t="s">
        <v>80</v>
      </c>
      <c r="AG47" t="s">
        <v>93</v>
      </c>
      <c r="AH47" t="s">
        <v>43</v>
      </c>
      <c r="AI47" t="s">
        <v>44</v>
      </c>
      <c r="AJ47" t="s">
        <v>94</v>
      </c>
      <c r="AK47" t="s">
        <v>95</v>
      </c>
      <c r="AL47" t="s">
        <v>96</v>
      </c>
      <c r="AM47" t="s">
        <v>81</v>
      </c>
      <c r="AN47" t="s">
        <v>82</v>
      </c>
      <c r="AO47" t="s">
        <v>83</v>
      </c>
      <c r="AP47" t="s">
        <v>84</v>
      </c>
      <c r="AQ47" t="s">
        <v>85</v>
      </c>
      <c r="AR47" t="s">
        <v>97</v>
      </c>
      <c r="AS47" t="s">
        <v>174</v>
      </c>
      <c r="AT47" t="s">
        <v>175</v>
      </c>
    </row>
    <row r="48" spans="5:46" ht="93.75" x14ac:dyDescent="0.4">
      <c r="E48">
        <v>1</v>
      </c>
      <c r="F48">
        <v>863</v>
      </c>
      <c r="G48" t="s">
        <v>25</v>
      </c>
      <c r="H48" s="1">
        <v>45588.631249999999</v>
      </c>
      <c r="I48" t="s">
        <v>26</v>
      </c>
      <c r="K48" t="s">
        <v>45</v>
      </c>
      <c r="L48" t="s">
        <v>28</v>
      </c>
      <c r="M48" t="s">
        <v>56</v>
      </c>
      <c r="N48" t="s">
        <v>57</v>
      </c>
      <c r="O48" t="s">
        <v>58</v>
      </c>
      <c r="P48" t="s">
        <v>108</v>
      </c>
      <c r="R48" t="s">
        <v>33</v>
      </c>
      <c r="S48" t="s">
        <v>34</v>
      </c>
      <c r="T48" t="s">
        <v>48</v>
      </c>
      <c r="U48" t="s">
        <v>63</v>
      </c>
      <c r="V48" t="s">
        <v>157</v>
      </c>
      <c r="W48" t="s">
        <v>91</v>
      </c>
      <c r="X48" t="s">
        <v>38</v>
      </c>
      <c r="Y48" t="s">
        <v>111</v>
      </c>
      <c r="Z48" t="s">
        <v>40</v>
      </c>
      <c r="AA48" t="s">
        <v>41</v>
      </c>
      <c r="AB48" s="2" t="s">
        <v>176</v>
      </c>
      <c r="AC48" t="s">
        <v>44</v>
      </c>
      <c r="AD48" t="s">
        <v>81</v>
      </c>
      <c r="AE48" t="s">
        <v>82</v>
      </c>
      <c r="AF48" t="s">
        <v>85</v>
      </c>
      <c r="AT48" t="s">
        <v>177</v>
      </c>
    </row>
    <row r="49" spans="5:46" x14ac:dyDescent="0.4">
      <c r="E49">
        <v>1</v>
      </c>
      <c r="F49">
        <v>863</v>
      </c>
      <c r="G49" t="s">
        <v>25</v>
      </c>
      <c r="H49" s="1">
        <v>45588.630555555559</v>
      </c>
      <c r="I49" t="s">
        <v>26</v>
      </c>
      <c r="K49" t="s">
        <v>45</v>
      </c>
      <c r="L49" t="s">
        <v>28</v>
      </c>
      <c r="M49" t="s">
        <v>56</v>
      </c>
      <c r="N49" t="s">
        <v>30</v>
      </c>
      <c r="O49" t="s">
        <v>31</v>
      </c>
      <c r="Q49" t="s">
        <v>32</v>
      </c>
      <c r="R49" t="s">
        <v>74</v>
      </c>
      <c r="S49" t="s">
        <v>61</v>
      </c>
      <c r="T49" t="s">
        <v>101</v>
      </c>
      <c r="U49" t="s">
        <v>50</v>
      </c>
      <c r="V49" t="s">
        <v>115</v>
      </c>
      <c r="W49" t="s">
        <v>105</v>
      </c>
      <c r="X49" t="s">
        <v>178</v>
      </c>
      <c r="Y49" t="s">
        <v>39</v>
      </c>
      <c r="Z49" t="s">
        <v>40</v>
      </c>
      <c r="AA49" t="s">
        <v>54</v>
      </c>
    </row>
    <row r="50" spans="5:46" x14ac:dyDescent="0.4">
      <c r="E50">
        <v>1</v>
      </c>
      <c r="F50">
        <v>863</v>
      </c>
      <c r="G50" t="s">
        <v>25</v>
      </c>
      <c r="H50" s="1">
        <v>45588.630555555559</v>
      </c>
      <c r="I50" t="s">
        <v>26</v>
      </c>
      <c r="K50" t="s">
        <v>27</v>
      </c>
      <c r="L50" t="s">
        <v>28</v>
      </c>
      <c r="M50" t="s">
        <v>144</v>
      </c>
      <c r="N50" t="s">
        <v>66</v>
      </c>
      <c r="O50" t="s">
        <v>31</v>
      </c>
      <c r="Q50" t="s">
        <v>32</v>
      </c>
      <c r="R50" t="s">
        <v>34</v>
      </c>
      <c r="S50" t="s">
        <v>74</v>
      </c>
      <c r="T50" t="s">
        <v>90</v>
      </c>
      <c r="U50" t="s">
        <v>50</v>
      </c>
      <c r="V50" t="s">
        <v>115</v>
      </c>
      <c r="W50" t="s">
        <v>52</v>
      </c>
      <c r="X50" t="s">
        <v>53</v>
      </c>
      <c r="Y50" t="s">
        <v>72</v>
      </c>
      <c r="Z50" t="s">
        <v>40</v>
      </c>
      <c r="AA50" t="s">
        <v>54</v>
      </c>
    </row>
    <row r="51" spans="5:46" x14ac:dyDescent="0.4">
      <c r="E51">
        <v>1</v>
      </c>
      <c r="F51">
        <v>863</v>
      </c>
      <c r="G51" t="s">
        <v>25</v>
      </c>
      <c r="H51" s="1">
        <v>45588.630555555559</v>
      </c>
      <c r="I51" t="s">
        <v>26</v>
      </c>
      <c r="K51" t="s">
        <v>27</v>
      </c>
      <c r="L51" t="s">
        <v>28</v>
      </c>
      <c r="M51" t="s">
        <v>73</v>
      </c>
      <c r="N51" t="s">
        <v>66</v>
      </c>
      <c r="O51" t="s">
        <v>31</v>
      </c>
      <c r="Q51" t="s">
        <v>123</v>
      </c>
      <c r="R51" t="s">
        <v>89</v>
      </c>
      <c r="S51" t="s">
        <v>154</v>
      </c>
      <c r="T51" t="s">
        <v>110</v>
      </c>
      <c r="U51" t="s">
        <v>50</v>
      </c>
      <c r="V51" t="s">
        <v>115</v>
      </c>
      <c r="W51" t="s">
        <v>125</v>
      </c>
      <c r="X51" t="s">
        <v>162</v>
      </c>
      <c r="Z51" t="s">
        <v>40</v>
      </c>
      <c r="AA51" t="s">
        <v>41</v>
      </c>
      <c r="AB51" t="s">
        <v>179</v>
      </c>
      <c r="AC51" t="s">
        <v>82</v>
      </c>
      <c r="AD51" t="s">
        <v>84</v>
      </c>
    </row>
    <row r="52" spans="5:46" x14ac:dyDescent="0.4">
      <c r="E52">
        <v>1</v>
      </c>
      <c r="F52">
        <v>863</v>
      </c>
      <c r="G52" t="s">
        <v>25</v>
      </c>
      <c r="H52" s="1">
        <v>45588.629861111112</v>
      </c>
      <c r="I52" t="s">
        <v>26</v>
      </c>
      <c r="K52" t="s">
        <v>55</v>
      </c>
      <c r="L52" t="s">
        <v>28</v>
      </c>
      <c r="M52" t="s">
        <v>56</v>
      </c>
      <c r="N52" t="s">
        <v>30</v>
      </c>
      <c r="O52" t="s">
        <v>58</v>
      </c>
      <c r="P52" t="s">
        <v>108</v>
      </c>
      <c r="R52" t="s">
        <v>34</v>
      </c>
      <c r="S52" t="s">
        <v>74</v>
      </c>
      <c r="T52" t="s">
        <v>101</v>
      </c>
      <c r="U52" t="s">
        <v>50</v>
      </c>
      <c r="V52" t="s">
        <v>102</v>
      </c>
      <c r="W52" t="s">
        <v>52</v>
      </c>
      <c r="X52" t="s">
        <v>75</v>
      </c>
      <c r="Y52" t="s">
        <v>99</v>
      </c>
      <c r="Z52" t="s">
        <v>1584</v>
      </c>
      <c r="AT52" t="s">
        <v>181</v>
      </c>
    </row>
    <row r="53" spans="5:46" x14ac:dyDescent="0.4">
      <c r="E53">
        <v>1</v>
      </c>
      <c r="F53">
        <v>863</v>
      </c>
      <c r="G53" t="s">
        <v>25</v>
      </c>
      <c r="H53" s="1">
        <v>45588.629861111112</v>
      </c>
      <c r="I53" t="s">
        <v>26</v>
      </c>
      <c r="K53" t="s">
        <v>45</v>
      </c>
      <c r="L53" t="s">
        <v>28</v>
      </c>
      <c r="M53" t="s">
        <v>56</v>
      </c>
      <c r="N53" t="s">
        <v>30</v>
      </c>
      <c r="O53" t="s">
        <v>31</v>
      </c>
      <c r="Q53" t="s">
        <v>88</v>
      </c>
      <c r="R53" t="s">
        <v>60</v>
      </c>
      <c r="S53" t="s">
        <v>61</v>
      </c>
      <c r="T53" t="s">
        <v>101</v>
      </c>
      <c r="U53" t="s">
        <v>102</v>
      </c>
      <c r="V53" t="s">
        <v>63</v>
      </c>
      <c r="W53" t="s">
        <v>70</v>
      </c>
      <c r="Z53" t="s">
        <v>180</v>
      </c>
    </row>
    <row r="54" spans="5:46" ht="187.5" x14ac:dyDescent="0.4">
      <c r="E54">
        <v>1</v>
      </c>
      <c r="F54">
        <v>863</v>
      </c>
      <c r="G54" t="s">
        <v>25</v>
      </c>
      <c r="H54" s="1">
        <v>45588.629861111112</v>
      </c>
      <c r="I54" t="s">
        <v>26</v>
      </c>
      <c r="K54" t="s">
        <v>55</v>
      </c>
      <c r="L54" t="s">
        <v>28</v>
      </c>
      <c r="M54" t="s">
        <v>56</v>
      </c>
      <c r="N54" t="s">
        <v>122</v>
      </c>
      <c r="O54" t="s">
        <v>31</v>
      </c>
      <c r="Q54" t="s">
        <v>104</v>
      </c>
      <c r="R54" t="s">
        <v>34</v>
      </c>
      <c r="S54" t="s">
        <v>117</v>
      </c>
      <c r="T54" t="s">
        <v>164</v>
      </c>
      <c r="U54" t="s">
        <v>51</v>
      </c>
      <c r="V54" t="s">
        <v>63</v>
      </c>
      <c r="W54" t="s">
        <v>52</v>
      </c>
      <c r="X54" t="s">
        <v>105</v>
      </c>
      <c r="Y54" t="s">
        <v>99</v>
      </c>
      <c r="Z54" t="s">
        <v>40</v>
      </c>
      <c r="AA54" t="s">
        <v>41</v>
      </c>
      <c r="AB54" s="2" t="s">
        <v>182</v>
      </c>
      <c r="AC54" t="s">
        <v>81</v>
      </c>
      <c r="AD54" t="s">
        <v>84</v>
      </c>
    </row>
    <row r="55" spans="5:46" x14ac:dyDescent="0.4">
      <c r="E55">
        <v>1</v>
      </c>
      <c r="F55">
        <v>863</v>
      </c>
      <c r="G55" t="s">
        <v>25</v>
      </c>
      <c r="H55" s="1">
        <v>45588.629166666666</v>
      </c>
      <c r="I55" t="s">
        <v>26</v>
      </c>
      <c r="K55" t="s">
        <v>55</v>
      </c>
      <c r="L55" t="s">
        <v>28</v>
      </c>
      <c r="M55" t="s">
        <v>29</v>
      </c>
      <c r="N55" t="s">
        <v>122</v>
      </c>
      <c r="O55" t="s">
        <v>31</v>
      </c>
      <c r="Q55" t="s">
        <v>123</v>
      </c>
      <c r="R55" t="s">
        <v>33</v>
      </c>
      <c r="S55" t="s">
        <v>60</v>
      </c>
      <c r="T55" t="s">
        <v>89</v>
      </c>
      <c r="U55" t="s">
        <v>50</v>
      </c>
      <c r="V55" t="s">
        <v>36</v>
      </c>
      <c r="W55" t="s">
        <v>52</v>
      </c>
      <c r="X55" t="s">
        <v>38</v>
      </c>
      <c r="Y55" t="s">
        <v>39</v>
      </c>
      <c r="Z55" t="s">
        <v>40</v>
      </c>
      <c r="AA55" t="s">
        <v>54</v>
      </c>
      <c r="AT55" t="s">
        <v>183</v>
      </c>
    </row>
    <row r="56" spans="5:46" ht="206.25" x14ac:dyDescent="0.4">
      <c r="E56">
        <v>1</v>
      </c>
      <c r="F56">
        <v>863</v>
      </c>
      <c r="G56" t="s">
        <v>25</v>
      </c>
      <c r="H56" s="1">
        <v>45588.629166666666</v>
      </c>
      <c r="I56" t="s">
        <v>26</v>
      </c>
      <c r="K56" t="s">
        <v>45</v>
      </c>
      <c r="L56" t="s">
        <v>28</v>
      </c>
      <c r="M56" t="s">
        <v>56</v>
      </c>
      <c r="N56" t="s">
        <v>30</v>
      </c>
      <c r="O56" t="s">
        <v>31</v>
      </c>
      <c r="Q56" t="s">
        <v>114</v>
      </c>
      <c r="R56" t="s">
        <v>47</v>
      </c>
      <c r="S56" t="s">
        <v>61</v>
      </c>
      <c r="T56" t="s">
        <v>89</v>
      </c>
      <c r="U56" t="s">
        <v>50</v>
      </c>
      <c r="W56" t="s">
        <v>91</v>
      </c>
      <c r="Z56" t="s">
        <v>40</v>
      </c>
      <c r="AA56" t="s">
        <v>41</v>
      </c>
      <c r="AB56" s="2" t="s">
        <v>184</v>
      </c>
      <c r="AC56" t="s">
        <v>78</v>
      </c>
      <c r="AT56" t="s">
        <v>185</v>
      </c>
    </row>
    <row r="57" spans="5:46" x14ac:dyDescent="0.4">
      <c r="E57">
        <v>1</v>
      </c>
      <c r="F57">
        <v>863</v>
      </c>
      <c r="G57" t="s">
        <v>25</v>
      </c>
      <c r="H57" s="1">
        <v>45588.628472222219</v>
      </c>
      <c r="I57" t="s">
        <v>26</v>
      </c>
      <c r="K57" t="s">
        <v>55</v>
      </c>
      <c r="L57" t="s">
        <v>28</v>
      </c>
      <c r="M57" t="s">
        <v>29</v>
      </c>
      <c r="N57" t="s">
        <v>30</v>
      </c>
      <c r="O57" t="s">
        <v>58</v>
      </c>
      <c r="P57" t="s">
        <v>134</v>
      </c>
      <c r="R57" t="s">
        <v>34</v>
      </c>
      <c r="S57" t="s">
        <v>74</v>
      </c>
      <c r="T57" t="s">
        <v>61</v>
      </c>
      <c r="U57" t="s">
        <v>63</v>
      </c>
      <c r="W57" t="s">
        <v>139</v>
      </c>
      <c r="X57" t="s">
        <v>111</v>
      </c>
      <c r="Z57" t="s">
        <v>40</v>
      </c>
      <c r="AA57" t="s">
        <v>41</v>
      </c>
      <c r="AB57" t="s">
        <v>186</v>
      </c>
      <c r="AC57" t="s">
        <v>81</v>
      </c>
      <c r="AD57" t="s">
        <v>85</v>
      </c>
      <c r="AT57" t="s">
        <v>187</v>
      </c>
    </row>
    <row r="58" spans="5:46" x14ac:dyDescent="0.4">
      <c r="E58">
        <v>1</v>
      </c>
      <c r="F58">
        <v>863</v>
      </c>
      <c r="G58" t="s">
        <v>25</v>
      </c>
      <c r="H58" s="1">
        <v>45588.62777777778</v>
      </c>
      <c r="I58" t="s">
        <v>26</v>
      </c>
      <c r="K58" t="s">
        <v>45</v>
      </c>
      <c r="L58" t="s">
        <v>28</v>
      </c>
      <c r="M58" t="s">
        <v>73</v>
      </c>
      <c r="N58" t="s">
        <v>57</v>
      </c>
      <c r="O58" t="s">
        <v>58</v>
      </c>
      <c r="P58" t="s">
        <v>32</v>
      </c>
      <c r="R58" t="s">
        <v>62</v>
      </c>
      <c r="U58" t="s">
        <v>68</v>
      </c>
      <c r="W58" t="s">
        <v>91</v>
      </c>
      <c r="X58" t="s">
        <v>38</v>
      </c>
      <c r="Y58" t="s">
        <v>178</v>
      </c>
      <c r="Z58" t="s">
        <v>40</v>
      </c>
      <c r="AA58" t="s">
        <v>41</v>
      </c>
      <c r="AB58" t="s">
        <v>188</v>
      </c>
      <c r="AC58" t="s">
        <v>189</v>
      </c>
    </row>
    <row r="59" spans="5:46" x14ac:dyDescent="0.4">
      <c r="E59">
        <v>1</v>
      </c>
      <c r="F59">
        <v>863</v>
      </c>
      <c r="G59" t="s">
        <v>25</v>
      </c>
      <c r="H59" s="1">
        <v>45588.62777777778</v>
      </c>
      <c r="I59" t="s">
        <v>26</v>
      </c>
      <c r="K59" t="s">
        <v>45</v>
      </c>
      <c r="L59" t="s">
        <v>28</v>
      </c>
      <c r="M59" t="s">
        <v>56</v>
      </c>
      <c r="N59" t="s">
        <v>57</v>
      </c>
      <c r="O59" t="s">
        <v>58</v>
      </c>
      <c r="P59" t="s">
        <v>190</v>
      </c>
      <c r="R59" t="s">
        <v>60</v>
      </c>
      <c r="S59" t="s">
        <v>74</v>
      </c>
      <c r="T59" t="s">
        <v>117</v>
      </c>
      <c r="U59" t="s">
        <v>50</v>
      </c>
      <c r="V59" t="s">
        <v>51</v>
      </c>
      <c r="W59" t="s">
        <v>91</v>
      </c>
      <c r="X59" t="s">
        <v>70</v>
      </c>
      <c r="Y59" t="s">
        <v>106</v>
      </c>
      <c r="Z59" t="s">
        <v>40</v>
      </c>
      <c r="AA59" t="s">
        <v>54</v>
      </c>
    </row>
    <row r="60" spans="5:46" ht="150" x14ac:dyDescent="0.4">
      <c r="E60">
        <v>1</v>
      </c>
      <c r="F60">
        <v>863</v>
      </c>
      <c r="G60" t="s">
        <v>25</v>
      </c>
      <c r="H60" s="1">
        <v>45588.627083333333</v>
      </c>
      <c r="I60" t="s">
        <v>26</v>
      </c>
      <c r="K60" t="s">
        <v>45</v>
      </c>
      <c r="L60" t="s">
        <v>28</v>
      </c>
      <c r="M60" t="s">
        <v>73</v>
      </c>
      <c r="N60" t="s">
        <v>57</v>
      </c>
      <c r="O60" t="s">
        <v>58</v>
      </c>
      <c r="P60" t="s">
        <v>59</v>
      </c>
      <c r="R60" t="s">
        <v>74</v>
      </c>
      <c r="S60" t="s">
        <v>61</v>
      </c>
      <c r="T60" t="s">
        <v>101</v>
      </c>
      <c r="U60" t="s">
        <v>50</v>
      </c>
      <c r="V60" t="s">
        <v>36</v>
      </c>
      <c r="W60" t="s">
        <v>52</v>
      </c>
      <c r="X60" t="s">
        <v>125</v>
      </c>
      <c r="Y60" t="s">
        <v>71</v>
      </c>
      <c r="Z60" t="s">
        <v>40</v>
      </c>
      <c r="AA60" t="s">
        <v>41</v>
      </c>
      <c r="AB60" s="2" t="s">
        <v>191</v>
      </c>
      <c r="AC60" t="s">
        <v>81</v>
      </c>
      <c r="AD60" t="s">
        <v>83</v>
      </c>
      <c r="AE60" t="s">
        <v>84</v>
      </c>
      <c r="AF60" t="s">
        <v>85</v>
      </c>
    </row>
    <row r="61" spans="5:46" ht="243.75" x14ac:dyDescent="0.4">
      <c r="E61">
        <v>1</v>
      </c>
      <c r="F61">
        <v>863</v>
      </c>
      <c r="G61" t="s">
        <v>25</v>
      </c>
      <c r="H61" s="1">
        <v>45588.626388888886</v>
      </c>
      <c r="I61" t="s">
        <v>26</v>
      </c>
      <c r="K61" t="s">
        <v>55</v>
      </c>
      <c r="L61" t="s">
        <v>28</v>
      </c>
      <c r="M61" t="s">
        <v>56</v>
      </c>
      <c r="N61" t="s">
        <v>30</v>
      </c>
      <c r="O61" t="s">
        <v>31</v>
      </c>
      <c r="Q61" t="s">
        <v>192</v>
      </c>
      <c r="R61" t="s">
        <v>74</v>
      </c>
      <c r="S61" t="s">
        <v>48</v>
      </c>
      <c r="T61" t="s">
        <v>164</v>
      </c>
      <c r="U61" t="s">
        <v>50</v>
      </c>
      <c r="V61" t="s">
        <v>102</v>
      </c>
      <c r="W61" t="s">
        <v>53</v>
      </c>
      <c r="X61" t="s">
        <v>71</v>
      </c>
      <c r="Y61" t="s">
        <v>139</v>
      </c>
      <c r="Z61" t="s">
        <v>40</v>
      </c>
      <c r="AA61" t="s">
        <v>41</v>
      </c>
      <c r="AB61" t="s">
        <v>193</v>
      </c>
      <c r="AC61" t="s">
        <v>77</v>
      </c>
      <c r="AD61" t="s">
        <v>78</v>
      </c>
      <c r="AE61" t="s">
        <v>79</v>
      </c>
      <c r="AF61" t="s">
        <v>80</v>
      </c>
      <c r="AG61" t="s">
        <v>43</v>
      </c>
      <c r="AH61" t="s">
        <v>44</v>
      </c>
      <c r="AI61" t="s">
        <v>94</v>
      </c>
      <c r="AJ61" t="s">
        <v>95</v>
      </c>
      <c r="AK61" t="s">
        <v>96</v>
      </c>
      <c r="AL61" t="s">
        <v>81</v>
      </c>
      <c r="AM61" t="s">
        <v>82</v>
      </c>
      <c r="AN61" t="s">
        <v>83</v>
      </c>
      <c r="AO61" t="s">
        <v>84</v>
      </c>
      <c r="AP61" t="s">
        <v>85</v>
      </c>
      <c r="AQ61" t="s">
        <v>97</v>
      </c>
      <c r="AT61" s="2" t="s">
        <v>194</v>
      </c>
    </row>
    <row r="62" spans="5:46" x14ac:dyDescent="0.4">
      <c r="E62">
        <v>1</v>
      </c>
      <c r="F62">
        <v>863</v>
      </c>
      <c r="G62" t="s">
        <v>25</v>
      </c>
      <c r="H62" s="1">
        <v>45588.626388888886</v>
      </c>
      <c r="I62" t="s">
        <v>26</v>
      </c>
      <c r="K62" t="s">
        <v>45</v>
      </c>
      <c r="L62" t="s">
        <v>28</v>
      </c>
      <c r="M62" t="s">
        <v>29</v>
      </c>
      <c r="N62" t="s">
        <v>30</v>
      </c>
      <c r="O62" t="s">
        <v>31</v>
      </c>
      <c r="Q62" t="s">
        <v>104</v>
      </c>
      <c r="R62" t="s">
        <v>60</v>
      </c>
      <c r="S62" t="s">
        <v>34</v>
      </c>
      <c r="T62" t="s">
        <v>74</v>
      </c>
      <c r="U62" t="s">
        <v>36</v>
      </c>
      <c r="V62" t="s">
        <v>115</v>
      </c>
      <c r="W62" t="s">
        <v>105</v>
      </c>
      <c r="X62" t="s">
        <v>39</v>
      </c>
      <c r="Y62" t="s">
        <v>133</v>
      </c>
      <c r="Z62" t="s">
        <v>40</v>
      </c>
      <c r="AA62" t="s">
        <v>54</v>
      </c>
    </row>
    <row r="63" spans="5:46" x14ac:dyDescent="0.4">
      <c r="E63">
        <v>1</v>
      </c>
      <c r="F63">
        <v>863</v>
      </c>
      <c r="G63" t="s">
        <v>25</v>
      </c>
      <c r="H63" s="1">
        <v>45588.625694444447</v>
      </c>
      <c r="I63" t="s">
        <v>26</v>
      </c>
      <c r="K63" t="s">
        <v>45</v>
      </c>
      <c r="L63" t="s">
        <v>28</v>
      </c>
      <c r="M63" t="s">
        <v>29</v>
      </c>
      <c r="N63" t="s">
        <v>57</v>
      </c>
      <c r="O63" t="s">
        <v>58</v>
      </c>
      <c r="P63" t="s">
        <v>108</v>
      </c>
      <c r="R63" t="s">
        <v>34</v>
      </c>
      <c r="S63" t="s">
        <v>74</v>
      </c>
      <c r="U63" t="s">
        <v>51</v>
      </c>
      <c r="V63" t="s">
        <v>103</v>
      </c>
      <c r="W63" t="s">
        <v>70</v>
      </c>
      <c r="X63" t="s">
        <v>71</v>
      </c>
      <c r="Z63" t="s">
        <v>40</v>
      </c>
      <c r="AA63" t="s">
        <v>41</v>
      </c>
      <c r="AB63" t="s">
        <v>195</v>
      </c>
      <c r="AC63" t="s">
        <v>82</v>
      </c>
      <c r="AD63" t="s">
        <v>84</v>
      </c>
      <c r="AE63" t="s">
        <v>85</v>
      </c>
    </row>
    <row r="64" spans="5:46" ht="206.25" x14ac:dyDescent="0.4">
      <c r="E64">
        <v>1</v>
      </c>
      <c r="F64">
        <v>863</v>
      </c>
      <c r="G64" t="s">
        <v>25</v>
      </c>
      <c r="H64" s="1">
        <v>45588.625</v>
      </c>
      <c r="I64" t="s">
        <v>26</v>
      </c>
      <c r="K64" t="s">
        <v>55</v>
      </c>
      <c r="L64" t="s">
        <v>28</v>
      </c>
      <c r="M64" t="s">
        <v>73</v>
      </c>
      <c r="N64" t="s">
        <v>57</v>
      </c>
      <c r="O64" t="s">
        <v>58</v>
      </c>
      <c r="P64" t="s">
        <v>59</v>
      </c>
      <c r="R64" t="s">
        <v>74</v>
      </c>
      <c r="S64" t="s">
        <v>48</v>
      </c>
      <c r="T64" t="s">
        <v>110</v>
      </c>
      <c r="U64" t="s">
        <v>103</v>
      </c>
      <c r="V64" t="s">
        <v>68</v>
      </c>
      <c r="W64" t="s">
        <v>91</v>
      </c>
      <c r="X64" t="s">
        <v>53</v>
      </c>
      <c r="Y64" t="s">
        <v>109</v>
      </c>
      <c r="Z64" t="s">
        <v>40</v>
      </c>
      <c r="AA64" t="s">
        <v>41</v>
      </c>
      <c r="AB64" s="2" t="s">
        <v>196</v>
      </c>
      <c r="AC64" t="s">
        <v>78</v>
      </c>
      <c r="AD64" t="s">
        <v>79</v>
      </c>
      <c r="AE64" t="s">
        <v>93</v>
      </c>
      <c r="AF64" t="s">
        <v>96</v>
      </c>
      <c r="AG64" t="s">
        <v>82</v>
      </c>
      <c r="AH64" t="s">
        <v>97</v>
      </c>
    </row>
    <row r="65" spans="5:46" ht="112.5" x14ac:dyDescent="0.4">
      <c r="E65">
        <v>1</v>
      </c>
      <c r="F65">
        <v>863</v>
      </c>
      <c r="G65" t="s">
        <v>25</v>
      </c>
      <c r="H65" s="1">
        <v>45588.624305555553</v>
      </c>
      <c r="I65" t="s">
        <v>26</v>
      </c>
      <c r="K65" t="s">
        <v>27</v>
      </c>
      <c r="L65" t="s">
        <v>28</v>
      </c>
      <c r="M65" t="s">
        <v>29</v>
      </c>
      <c r="N65" t="s">
        <v>122</v>
      </c>
      <c r="O65" t="s">
        <v>31</v>
      </c>
      <c r="Q65" t="s">
        <v>88</v>
      </c>
      <c r="R65" t="s">
        <v>33</v>
      </c>
      <c r="S65" t="s">
        <v>61</v>
      </c>
      <c r="T65" t="s">
        <v>101</v>
      </c>
      <c r="U65" t="s">
        <v>50</v>
      </c>
      <c r="V65" t="s">
        <v>63</v>
      </c>
      <c r="W65" t="s">
        <v>52</v>
      </c>
      <c r="X65" t="s">
        <v>53</v>
      </c>
      <c r="Y65" t="s">
        <v>139</v>
      </c>
      <c r="Z65" t="s">
        <v>40</v>
      </c>
      <c r="AA65" t="s">
        <v>41</v>
      </c>
      <c r="AB65" s="2" t="s">
        <v>197</v>
      </c>
      <c r="AC65" t="s">
        <v>82</v>
      </c>
    </row>
    <row r="66" spans="5:46" x14ac:dyDescent="0.4">
      <c r="E66">
        <v>1</v>
      </c>
      <c r="F66">
        <v>863</v>
      </c>
      <c r="G66" t="s">
        <v>25</v>
      </c>
      <c r="H66" s="1">
        <v>45588.624305555553</v>
      </c>
      <c r="I66" t="s">
        <v>26</v>
      </c>
      <c r="K66" t="s">
        <v>55</v>
      </c>
      <c r="L66" t="s">
        <v>28</v>
      </c>
      <c r="M66" t="s">
        <v>73</v>
      </c>
      <c r="N66" t="s">
        <v>57</v>
      </c>
      <c r="O66" t="s">
        <v>58</v>
      </c>
      <c r="P66" t="s">
        <v>134</v>
      </c>
      <c r="R66" t="s">
        <v>61</v>
      </c>
      <c r="U66" t="s">
        <v>115</v>
      </c>
      <c r="V66" t="s">
        <v>37</v>
      </c>
      <c r="W66" t="s">
        <v>75</v>
      </c>
      <c r="X66" t="s">
        <v>111</v>
      </c>
      <c r="Z66" t="s">
        <v>40</v>
      </c>
      <c r="AA66" t="s">
        <v>41</v>
      </c>
      <c r="AB66" t="s">
        <v>198</v>
      </c>
      <c r="AC66" t="s">
        <v>81</v>
      </c>
      <c r="AD66" t="s">
        <v>82</v>
      </c>
      <c r="AE66" t="s">
        <v>85</v>
      </c>
    </row>
    <row r="67" spans="5:46" x14ac:dyDescent="0.4">
      <c r="E67">
        <v>1</v>
      </c>
      <c r="F67">
        <v>863</v>
      </c>
      <c r="G67" t="s">
        <v>25</v>
      </c>
      <c r="H67" s="1">
        <v>45588.622916666667</v>
      </c>
      <c r="I67" t="s">
        <v>26</v>
      </c>
      <c r="K67" t="s">
        <v>87</v>
      </c>
      <c r="L67" t="s">
        <v>28</v>
      </c>
      <c r="M67" t="s">
        <v>73</v>
      </c>
      <c r="N67" t="s">
        <v>57</v>
      </c>
      <c r="O67" t="s">
        <v>31</v>
      </c>
      <c r="Q67" t="s">
        <v>104</v>
      </c>
      <c r="R67" t="s">
        <v>34</v>
      </c>
      <c r="S67" t="s">
        <v>74</v>
      </c>
      <c r="T67" t="s">
        <v>101</v>
      </c>
      <c r="U67" t="s">
        <v>50</v>
      </c>
      <c r="V67" t="s">
        <v>102</v>
      </c>
      <c r="W67" t="s">
        <v>52</v>
      </c>
      <c r="X67" t="s">
        <v>91</v>
      </c>
      <c r="Y67" t="s">
        <v>70</v>
      </c>
      <c r="Z67" t="s">
        <v>40</v>
      </c>
      <c r="AA67" t="s">
        <v>54</v>
      </c>
      <c r="AT67" t="s">
        <v>199</v>
      </c>
    </row>
    <row r="68" spans="5:46" ht="187.5" x14ac:dyDescent="0.4">
      <c r="E68">
        <v>1</v>
      </c>
      <c r="F68">
        <v>863</v>
      </c>
      <c r="G68" t="s">
        <v>25</v>
      </c>
      <c r="H68" s="1">
        <v>45588.622916666667</v>
      </c>
      <c r="I68" t="s">
        <v>26</v>
      </c>
      <c r="K68" t="s">
        <v>55</v>
      </c>
      <c r="L68" t="s">
        <v>28</v>
      </c>
      <c r="M68" t="s">
        <v>56</v>
      </c>
      <c r="N68" t="s">
        <v>30</v>
      </c>
      <c r="O68" t="s">
        <v>31</v>
      </c>
      <c r="Q68" t="s">
        <v>104</v>
      </c>
      <c r="R68" t="s">
        <v>61</v>
      </c>
      <c r="S68" t="s">
        <v>110</v>
      </c>
      <c r="U68" t="s">
        <v>36</v>
      </c>
      <c r="W68" t="s">
        <v>52</v>
      </c>
      <c r="X68" t="s">
        <v>75</v>
      </c>
      <c r="Z68" t="s">
        <v>40</v>
      </c>
      <c r="AA68" t="s">
        <v>41</v>
      </c>
      <c r="AB68" s="2" t="s">
        <v>200</v>
      </c>
      <c r="AC68" t="s">
        <v>81</v>
      </c>
      <c r="AD68" t="s">
        <v>82</v>
      </c>
      <c r="AE68" t="s">
        <v>84</v>
      </c>
      <c r="AF68" t="s">
        <v>85</v>
      </c>
    </row>
    <row r="69" spans="5:46" x14ac:dyDescent="0.4">
      <c r="E69">
        <v>1</v>
      </c>
      <c r="F69">
        <v>863</v>
      </c>
      <c r="G69" t="s">
        <v>25</v>
      </c>
      <c r="H69" s="1">
        <v>45588.622916666667</v>
      </c>
      <c r="I69" t="s">
        <v>26</v>
      </c>
      <c r="K69" t="s">
        <v>27</v>
      </c>
      <c r="L69" t="s">
        <v>28</v>
      </c>
      <c r="M69" t="s">
        <v>56</v>
      </c>
      <c r="N69" t="s">
        <v>30</v>
      </c>
      <c r="O69" t="s">
        <v>31</v>
      </c>
      <c r="Q69" t="s">
        <v>32</v>
      </c>
      <c r="R69" t="s">
        <v>74</v>
      </c>
      <c r="S69" t="s">
        <v>61</v>
      </c>
      <c r="T69" t="s">
        <v>90</v>
      </c>
      <c r="U69" t="s">
        <v>50</v>
      </c>
      <c r="V69" t="s">
        <v>115</v>
      </c>
      <c r="W69" t="s">
        <v>64</v>
      </c>
      <c r="X69" t="s">
        <v>52</v>
      </c>
      <c r="Y69" t="s">
        <v>105</v>
      </c>
      <c r="Z69" t="s">
        <v>40</v>
      </c>
      <c r="AA69" t="s">
        <v>41</v>
      </c>
      <c r="AB69" t="s">
        <v>201</v>
      </c>
      <c r="AC69" t="s">
        <v>44</v>
      </c>
      <c r="AT69" t="s">
        <v>202</v>
      </c>
    </row>
    <row r="70" spans="5:46" x14ac:dyDescent="0.4">
      <c r="E70">
        <v>1</v>
      </c>
      <c r="F70">
        <v>863</v>
      </c>
      <c r="G70" t="s">
        <v>25</v>
      </c>
      <c r="H70" s="1">
        <v>45588.62222222222</v>
      </c>
      <c r="I70" t="s">
        <v>26</v>
      </c>
      <c r="K70" t="s">
        <v>27</v>
      </c>
      <c r="L70" t="s">
        <v>28</v>
      </c>
      <c r="M70" t="s">
        <v>56</v>
      </c>
      <c r="N70" t="s">
        <v>122</v>
      </c>
      <c r="O70" t="s">
        <v>31</v>
      </c>
      <c r="Q70" t="s">
        <v>123</v>
      </c>
      <c r="R70" t="s">
        <v>33</v>
      </c>
      <c r="S70" t="s">
        <v>89</v>
      </c>
      <c r="T70" t="s">
        <v>48</v>
      </c>
      <c r="U70" t="s">
        <v>36</v>
      </c>
      <c r="V70" t="s">
        <v>103</v>
      </c>
      <c r="W70" t="s">
        <v>91</v>
      </c>
      <c r="X70" t="s">
        <v>38</v>
      </c>
      <c r="Y70" t="s">
        <v>70</v>
      </c>
      <c r="Z70" t="s">
        <v>40</v>
      </c>
      <c r="AA70" t="s">
        <v>41</v>
      </c>
      <c r="AB70" t="s">
        <v>203</v>
      </c>
      <c r="AC70" t="s">
        <v>78</v>
      </c>
    </row>
    <row r="71" spans="5:46" x14ac:dyDescent="0.4">
      <c r="E71">
        <v>1</v>
      </c>
      <c r="F71">
        <v>863</v>
      </c>
      <c r="G71" t="s">
        <v>25</v>
      </c>
      <c r="H71" s="1">
        <v>45588.62222222222</v>
      </c>
      <c r="I71" t="s">
        <v>26</v>
      </c>
      <c r="K71" t="s">
        <v>55</v>
      </c>
      <c r="L71" t="s">
        <v>28</v>
      </c>
      <c r="M71" t="s">
        <v>56</v>
      </c>
      <c r="N71" t="s">
        <v>122</v>
      </c>
      <c r="O71" t="s">
        <v>31</v>
      </c>
      <c r="Q71" t="s">
        <v>123</v>
      </c>
      <c r="R71" t="s">
        <v>74</v>
      </c>
      <c r="U71" t="s">
        <v>50</v>
      </c>
      <c r="W71" t="s">
        <v>52</v>
      </c>
      <c r="X71" t="s">
        <v>38</v>
      </c>
      <c r="Y71" t="s">
        <v>99</v>
      </c>
      <c r="Z71" t="s">
        <v>40</v>
      </c>
      <c r="AA71" t="s">
        <v>41</v>
      </c>
      <c r="AB71" t="s">
        <v>204</v>
      </c>
      <c r="AC71" t="s">
        <v>84</v>
      </c>
    </row>
    <row r="72" spans="5:46" ht="318.75" x14ac:dyDescent="0.4">
      <c r="E72">
        <v>1</v>
      </c>
      <c r="F72">
        <v>863</v>
      </c>
      <c r="G72" t="s">
        <v>25</v>
      </c>
      <c r="H72" s="1">
        <v>45588.62222222222</v>
      </c>
      <c r="I72" t="s">
        <v>26</v>
      </c>
      <c r="K72" t="s">
        <v>27</v>
      </c>
      <c r="L72" t="s">
        <v>28</v>
      </c>
      <c r="M72" t="s">
        <v>29</v>
      </c>
      <c r="N72" t="s">
        <v>57</v>
      </c>
      <c r="O72" t="s">
        <v>58</v>
      </c>
      <c r="P72" t="s">
        <v>134</v>
      </c>
      <c r="R72" t="s">
        <v>74</v>
      </c>
      <c r="S72" t="s">
        <v>48</v>
      </c>
      <c r="T72" t="s">
        <v>90</v>
      </c>
      <c r="U72" t="s">
        <v>103</v>
      </c>
      <c r="V72" t="s">
        <v>37</v>
      </c>
      <c r="W72" t="s">
        <v>91</v>
      </c>
      <c r="X72" t="s">
        <v>162</v>
      </c>
      <c r="Y72" t="s">
        <v>139</v>
      </c>
      <c r="Z72" t="s">
        <v>40</v>
      </c>
      <c r="AA72" t="s">
        <v>41</v>
      </c>
      <c r="AB72" s="2" t="s">
        <v>205</v>
      </c>
      <c r="AC72" t="s">
        <v>77</v>
      </c>
      <c r="AD72" t="s">
        <v>79</v>
      </c>
      <c r="AE72" t="s">
        <v>44</v>
      </c>
      <c r="AF72" t="s">
        <v>94</v>
      </c>
      <c r="AG72" t="s">
        <v>96</v>
      </c>
      <c r="AH72" t="s">
        <v>81</v>
      </c>
      <c r="AI72" t="s">
        <v>83</v>
      </c>
      <c r="AJ72" t="s">
        <v>84</v>
      </c>
      <c r="AK72" t="s">
        <v>85</v>
      </c>
      <c r="AT72" s="2" t="s">
        <v>206</v>
      </c>
    </row>
    <row r="73" spans="5:46" x14ac:dyDescent="0.4">
      <c r="E73">
        <v>1</v>
      </c>
      <c r="F73">
        <v>863</v>
      </c>
      <c r="G73" t="s">
        <v>25</v>
      </c>
      <c r="H73" s="1">
        <v>45588.62222222222</v>
      </c>
      <c r="I73" t="s">
        <v>26</v>
      </c>
      <c r="K73" t="s">
        <v>55</v>
      </c>
      <c r="L73" t="s">
        <v>28</v>
      </c>
      <c r="M73" t="s">
        <v>73</v>
      </c>
      <c r="N73" t="s">
        <v>30</v>
      </c>
      <c r="O73" t="s">
        <v>31</v>
      </c>
      <c r="Q73" t="s">
        <v>104</v>
      </c>
      <c r="R73" t="s">
        <v>34</v>
      </c>
      <c r="S73" t="s">
        <v>118</v>
      </c>
      <c r="T73" t="s">
        <v>62</v>
      </c>
      <c r="U73" t="s">
        <v>50</v>
      </c>
      <c r="V73" t="s">
        <v>115</v>
      </c>
      <c r="W73" t="s">
        <v>52</v>
      </c>
      <c r="X73" t="s">
        <v>105</v>
      </c>
      <c r="Y73" t="s">
        <v>162</v>
      </c>
      <c r="Z73" t="s">
        <v>40</v>
      </c>
      <c r="AA73" t="s">
        <v>54</v>
      </c>
      <c r="AT73" t="s">
        <v>207</v>
      </c>
    </row>
    <row r="74" spans="5:46" ht="93.75" x14ac:dyDescent="0.4">
      <c r="E74">
        <v>1</v>
      </c>
      <c r="F74">
        <v>863</v>
      </c>
      <c r="G74" t="s">
        <v>25</v>
      </c>
      <c r="H74" s="1">
        <v>45588.621527777781</v>
      </c>
      <c r="I74" t="s">
        <v>26</v>
      </c>
      <c r="K74" t="s">
        <v>45</v>
      </c>
      <c r="L74" t="s">
        <v>28</v>
      </c>
      <c r="M74" t="s">
        <v>56</v>
      </c>
      <c r="N74" t="s">
        <v>57</v>
      </c>
      <c r="O74" t="s">
        <v>58</v>
      </c>
      <c r="P74" t="s">
        <v>32</v>
      </c>
      <c r="R74" t="s">
        <v>34</v>
      </c>
      <c r="S74" t="s">
        <v>74</v>
      </c>
      <c r="T74" t="s">
        <v>101</v>
      </c>
      <c r="U74" t="s">
        <v>50</v>
      </c>
      <c r="W74" t="s">
        <v>52</v>
      </c>
      <c r="X74" t="s">
        <v>75</v>
      </c>
      <c r="Y74" t="s">
        <v>105</v>
      </c>
      <c r="Z74" t="s">
        <v>40</v>
      </c>
      <c r="AA74" t="s">
        <v>41</v>
      </c>
      <c r="AB74" s="2" t="s">
        <v>208</v>
      </c>
      <c r="AC74" t="s">
        <v>81</v>
      </c>
      <c r="AD74" t="s">
        <v>84</v>
      </c>
      <c r="AE74" t="s">
        <v>85</v>
      </c>
      <c r="AF74" t="s">
        <v>97</v>
      </c>
    </row>
    <row r="75" spans="5:46" ht="225" x14ac:dyDescent="0.4">
      <c r="E75">
        <v>1</v>
      </c>
      <c r="F75">
        <v>863</v>
      </c>
      <c r="G75" t="s">
        <v>25</v>
      </c>
      <c r="H75" s="1">
        <v>45588.621527777781</v>
      </c>
      <c r="I75" t="s">
        <v>26</v>
      </c>
      <c r="K75" t="s">
        <v>45</v>
      </c>
      <c r="L75" t="s">
        <v>28</v>
      </c>
      <c r="M75" t="s">
        <v>29</v>
      </c>
      <c r="N75" t="s">
        <v>122</v>
      </c>
      <c r="O75" t="s">
        <v>31</v>
      </c>
      <c r="Q75" t="s">
        <v>209</v>
      </c>
      <c r="R75" t="s">
        <v>74</v>
      </c>
      <c r="S75" t="s">
        <v>101</v>
      </c>
      <c r="T75" t="s">
        <v>110</v>
      </c>
      <c r="U75" t="s">
        <v>50</v>
      </c>
      <c r="V75" t="s">
        <v>36</v>
      </c>
      <c r="W75" t="s">
        <v>125</v>
      </c>
      <c r="X75" t="s">
        <v>105</v>
      </c>
      <c r="Y75" t="s">
        <v>71</v>
      </c>
      <c r="Z75" t="s">
        <v>40</v>
      </c>
      <c r="AA75" t="s">
        <v>41</v>
      </c>
      <c r="AB75" s="2" t="s">
        <v>210</v>
      </c>
      <c r="AC75" t="s">
        <v>78</v>
      </c>
      <c r="AT75" s="2" t="s">
        <v>211</v>
      </c>
    </row>
    <row r="76" spans="5:46" ht="93.75" x14ac:dyDescent="0.4">
      <c r="E76">
        <v>1</v>
      </c>
      <c r="F76">
        <v>863</v>
      </c>
      <c r="G76" t="s">
        <v>25</v>
      </c>
      <c r="H76" s="1">
        <v>45588.621527777781</v>
      </c>
      <c r="I76" t="s">
        <v>26</v>
      </c>
      <c r="K76" t="s">
        <v>55</v>
      </c>
      <c r="L76" t="s">
        <v>28</v>
      </c>
      <c r="M76" t="s">
        <v>73</v>
      </c>
      <c r="N76" t="s">
        <v>57</v>
      </c>
      <c r="O76" t="s">
        <v>58</v>
      </c>
      <c r="P76" t="s">
        <v>212</v>
      </c>
      <c r="R76" t="s">
        <v>34</v>
      </c>
      <c r="S76" t="s">
        <v>74</v>
      </c>
      <c r="U76" t="s">
        <v>50</v>
      </c>
      <c r="W76" t="s">
        <v>52</v>
      </c>
      <c r="X76" t="s">
        <v>105</v>
      </c>
      <c r="Z76" t="s">
        <v>40</v>
      </c>
      <c r="AA76" t="s">
        <v>41</v>
      </c>
      <c r="AB76" s="2" t="s">
        <v>213</v>
      </c>
      <c r="AC76" t="s">
        <v>81</v>
      </c>
      <c r="AD76" t="s">
        <v>84</v>
      </c>
      <c r="AE76" t="s">
        <v>85</v>
      </c>
    </row>
    <row r="77" spans="5:46" x14ac:dyDescent="0.4">
      <c r="E77">
        <v>1</v>
      </c>
      <c r="F77">
        <v>863</v>
      </c>
      <c r="G77" t="s">
        <v>25</v>
      </c>
      <c r="H77" s="1">
        <v>45588.621527777781</v>
      </c>
      <c r="I77" t="s">
        <v>26</v>
      </c>
      <c r="K77" t="s">
        <v>55</v>
      </c>
      <c r="L77" t="s">
        <v>28</v>
      </c>
      <c r="M77" t="s">
        <v>73</v>
      </c>
      <c r="N77" t="s">
        <v>57</v>
      </c>
      <c r="O77" t="s">
        <v>58</v>
      </c>
      <c r="P77" t="s">
        <v>32</v>
      </c>
      <c r="R77" t="s">
        <v>33</v>
      </c>
      <c r="S77" t="s">
        <v>34</v>
      </c>
      <c r="T77" t="s">
        <v>74</v>
      </c>
      <c r="U77" t="s">
        <v>50</v>
      </c>
      <c r="V77" t="s">
        <v>36</v>
      </c>
      <c r="W77" t="s">
        <v>52</v>
      </c>
      <c r="X77" t="s">
        <v>125</v>
      </c>
      <c r="Y77" t="s">
        <v>71</v>
      </c>
      <c r="Z77" t="s">
        <v>40</v>
      </c>
      <c r="AA77" t="s">
        <v>41</v>
      </c>
      <c r="AB77" t="s">
        <v>214</v>
      </c>
      <c r="AC77" t="s">
        <v>43</v>
      </c>
      <c r="AD77" t="s">
        <v>44</v>
      </c>
      <c r="AE77" t="s">
        <v>81</v>
      </c>
      <c r="AF77" t="s">
        <v>82</v>
      </c>
      <c r="AG77" t="s">
        <v>83</v>
      </c>
      <c r="AH77" t="s">
        <v>84</v>
      </c>
      <c r="AI77" t="s">
        <v>85</v>
      </c>
      <c r="AT77" t="s">
        <v>215</v>
      </c>
    </row>
    <row r="78" spans="5:46" ht="93.75" x14ac:dyDescent="0.4">
      <c r="E78">
        <v>1</v>
      </c>
      <c r="F78">
        <v>863</v>
      </c>
      <c r="G78" t="s">
        <v>25</v>
      </c>
      <c r="H78" s="1">
        <v>45588.621527777781</v>
      </c>
      <c r="I78" t="s">
        <v>26</v>
      </c>
      <c r="K78" t="s">
        <v>27</v>
      </c>
      <c r="L78" t="s">
        <v>28</v>
      </c>
      <c r="M78" t="s">
        <v>29</v>
      </c>
      <c r="N78" t="s">
        <v>30</v>
      </c>
      <c r="O78" t="s">
        <v>31</v>
      </c>
      <c r="Q78" t="s">
        <v>104</v>
      </c>
      <c r="R78" t="s">
        <v>74</v>
      </c>
      <c r="S78" t="s">
        <v>110</v>
      </c>
      <c r="U78" t="s">
        <v>132</v>
      </c>
      <c r="W78" t="s">
        <v>52</v>
      </c>
      <c r="X78" t="s">
        <v>53</v>
      </c>
      <c r="Y78" t="s">
        <v>139</v>
      </c>
      <c r="Z78" t="s">
        <v>40</v>
      </c>
      <c r="AA78" t="s">
        <v>41</v>
      </c>
      <c r="AB78" s="2" t="s">
        <v>216</v>
      </c>
      <c r="AC78" t="s">
        <v>79</v>
      </c>
      <c r="AD78" t="s">
        <v>44</v>
      </c>
      <c r="AE78" t="s">
        <v>81</v>
      </c>
      <c r="AF78" t="s">
        <v>82</v>
      </c>
      <c r="AG78" t="s">
        <v>85</v>
      </c>
    </row>
    <row r="79" spans="5:46" ht="187.5" x14ac:dyDescent="0.4">
      <c r="E79">
        <v>1</v>
      </c>
      <c r="F79">
        <v>863</v>
      </c>
      <c r="G79" t="s">
        <v>25</v>
      </c>
      <c r="H79" s="1">
        <v>45588.621527777781</v>
      </c>
      <c r="I79" t="s">
        <v>26</v>
      </c>
      <c r="K79" t="s">
        <v>45</v>
      </c>
      <c r="L79" t="s">
        <v>28</v>
      </c>
      <c r="M79" t="s">
        <v>73</v>
      </c>
      <c r="N79" t="s">
        <v>30</v>
      </c>
      <c r="O79" t="s">
        <v>31</v>
      </c>
      <c r="Q79" t="s">
        <v>114</v>
      </c>
      <c r="R79" t="s">
        <v>89</v>
      </c>
      <c r="S79" t="s">
        <v>48</v>
      </c>
      <c r="T79" t="s">
        <v>101</v>
      </c>
      <c r="U79" t="s">
        <v>51</v>
      </c>
      <c r="V79" t="s">
        <v>37</v>
      </c>
      <c r="W79" t="s">
        <v>52</v>
      </c>
      <c r="X79" t="s">
        <v>75</v>
      </c>
      <c r="Y79" t="s">
        <v>91</v>
      </c>
      <c r="Z79" t="s">
        <v>40</v>
      </c>
      <c r="AA79" t="s">
        <v>41</v>
      </c>
      <c r="AB79" s="2" t="s">
        <v>217</v>
      </c>
      <c r="AC79" t="s">
        <v>77</v>
      </c>
      <c r="AD79" t="s">
        <v>78</v>
      </c>
      <c r="AE79" t="s">
        <v>93</v>
      </c>
      <c r="AF79" t="s">
        <v>96</v>
      </c>
      <c r="AG79" t="s">
        <v>82</v>
      </c>
    </row>
    <row r="80" spans="5:46" x14ac:dyDescent="0.4">
      <c r="E80">
        <v>1</v>
      </c>
      <c r="F80">
        <v>863</v>
      </c>
      <c r="G80" t="s">
        <v>25</v>
      </c>
      <c r="H80" s="1">
        <v>45588.621527777781</v>
      </c>
      <c r="I80" t="s">
        <v>26</v>
      </c>
      <c r="K80" t="s">
        <v>55</v>
      </c>
      <c r="L80" t="s">
        <v>28</v>
      </c>
      <c r="M80" t="s">
        <v>73</v>
      </c>
      <c r="N80" t="s">
        <v>30</v>
      </c>
      <c r="O80" t="s">
        <v>58</v>
      </c>
      <c r="P80" t="s">
        <v>218</v>
      </c>
      <c r="R80" t="s">
        <v>74</v>
      </c>
      <c r="S80" t="s">
        <v>154</v>
      </c>
      <c r="T80" t="s">
        <v>49</v>
      </c>
      <c r="U80" t="s">
        <v>50</v>
      </c>
      <c r="V80" t="s">
        <v>115</v>
      </c>
      <c r="W80" t="s">
        <v>105</v>
      </c>
      <c r="X80" t="s">
        <v>39</v>
      </c>
      <c r="Y80" t="s">
        <v>99</v>
      </c>
      <c r="Z80" t="s">
        <v>40</v>
      </c>
      <c r="AA80" t="s">
        <v>41</v>
      </c>
      <c r="AB80" t="s">
        <v>219</v>
      </c>
      <c r="AC80" t="s">
        <v>77</v>
      </c>
      <c r="AD80" t="s">
        <v>78</v>
      </c>
      <c r="AE80" t="s">
        <v>79</v>
      </c>
      <c r="AF80" t="s">
        <v>80</v>
      </c>
      <c r="AG80" t="s">
        <v>43</v>
      </c>
      <c r="AH80" t="s">
        <v>96</v>
      </c>
      <c r="AI80" t="s">
        <v>81</v>
      </c>
      <c r="AJ80" t="s">
        <v>83</v>
      </c>
      <c r="AK80" t="s">
        <v>97</v>
      </c>
      <c r="AT80" t="s">
        <v>220</v>
      </c>
    </row>
    <row r="81" spans="5:46" x14ac:dyDescent="0.4">
      <c r="E81">
        <v>1</v>
      </c>
      <c r="F81">
        <v>863</v>
      </c>
      <c r="G81" t="s">
        <v>25</v>
      </c>
      <c r="H81" s="1">
        <v>45588.621527777781</v>
      </c>
      <c r="I81" t="s">
        <v>26</v>
      </c>
      <c r="K81" t="s">
        <v>27</v>
      </c>
      <c r="L81" t="s">
        <v>28</v>
      </c>
      <c r="M81" t="s">
        <v>56</v>
      </c>
      <c r="N81" t="s">
        <v>57</v>
      </c>
      <c r="O81" t="s">
        <v>58</v>
      </c>
      <c r="P81" t="s">
        <v>32</v>
      </c>
      <c r="R81" t="s">
        <v>74</v>
      </c>
      <c r="U81" t="s">
        <v>50</v>
      </c>
      <c r="W81" t="s">
        <v>52</v>
      </c>
      <c r="X81" t="s">
        <v>125</v>
      </c>
      <c r="Y81" t="s">
        <v>99</v>
      </c>
      <c r="Z81" t="s">
        <v>40</v>
      </c>
      <c r="AA81" t="s">
        <v>41</v>
      </c>
      <c r="AB81" t="s">
        <v>221</v>
      </c>
      <c r="AC81" t="s">
        <v>44</v>
      </c>
      <c r="AD81" t="s">
        <v>81</v>
      </c>
      <c r="AT81" t="s">
        <v>222</v>
      </c>
    </row>
    <row r="82" spans="5:46" x14ac:dyDescent="0.4">
      <c r="E82">
        <v>1</v>
      </c>
      <c r="F82">
        <v>863</v>
      </c>
      <c r="G82" t="s">
        <v>25</v>
      </c>
      <c r="H82" s="1">
        <v>45588.620833333334</v>
      </c>
      <c r="I82" t="s">
        <v>26</v>
      </c>
    </row>
    <row r="83" spans="5:46" x14ac:dyDescent="0.4">
      <c r="E83">
        <v>1</v>
      </c>
      <c r="F83">
        <v>863</v>
      </c>
      <c r="G83" t="s">
        <v>25</v>
      </c>
      <c r="H83" s="1">
        <v>45588.620833333334</v>
      </c>
      <c r="I83" t="s">
        <v>26</v>
      </c>
      <c r="K83" t="s">
        <v>55</v>
      </c>
      <c r="L83" t="s">
        <v>28</v>
      </c>
      <c r="M83" t="s">
        <v>56</v>
      </c>
      <c r="N83" t="s">
        <v>30</v>
      </c>
      <c r="O83" t="s">
        <v>31</v>
      </c>
      <c r="Q83" t="s">
        <v>32</v>
      </c>
      <c r="R83" t="s">
        <v>74</v>
      </c>
      <c r="S83" t="s">
        <v>110</v>
      </c>
      <c r="U83" t="s">
        <v>50</v>
      </c>
      <c r="V83" t="s">
        <v>63</v>
      </c>
      <c r="W83" t="s">
        <v>52</v>
      </c>
      <c r="X83" t="s">
        <v>75</v>
      </c>
      <c r="Z83" t="s">
        <v>40</v>
      </c>
      <c r="AA83" t="s">
        <v>41</v>
      </c>
      <c r="AB83" t="s">
        <v>223</v>
      </c>
      <c r="AC83" t="s">
        <v>77</v>
      </c>
      <c r="AD83" t="s">
        <v>78</v>
      </c>
      <c r="AE83" t="s">
        <v>79</v>
      </c>
      <c r="AF83" t="s">
        <v>84</v>
      </c>
      <c r="AG83" t="s">
        <v>85</v>
      </c>
    </row>
    <row r="84" spans="5:46" ht="187.5" x14ac:dyDescent="0.4">
      <c r="E84">
        <v>1</v>
      </c>
      <c r="F84">
        <v>863</v>
      </c>
      <c r="G84" t="s">
        <v>25</v>
      </c>
      <c r="H84" s="1">
        <v>45588.620833333334</v>
      </c>
      <c r="I84" t="s">
        <v>26</v>
      </c>
      <c r="K84" t="s">
        <v>45</v>
      </c>
      <c r="L84" t="s">
        <v>28</v>
      </c>
      <c r="M84" t="s">
        <v>56</v>
      </c>
      <c r="N84" t="s">
        <v>30</v>
      </c>
      <c r="O84" t="s">
        <v>31</v>
      </c>
      <c r="Q84" t="s">
        <v>88</v>
      </c>
      <c r="R84" t="s">
        <v>34</v>
      </c>
      <c r="S84" t="s">
        <v>74</v>
      </c>
      <c r="T84" t="s">
        <v>61</v>
      </c>
      <c r="U84" t="s">
        <v>50</v>
      </c>
      <c r="V84" t="s">
        <v>103</v>
      </c>
      <c r="W84" t="s">
        <v>64</v>
      </c>
      <c r="X84" t="s">
        <v>52</v>
      </c>
      <c r="Y84" t="s">
        <v>70</v>
      </c>
      <c r="Z84" t="s">
        <v>40</v>
      </c>
      <c r="AA84" t="s">
        <v>41</v>
      </c>
      <c r="AB84" t="s">
        <v>224</v>
      </c>
      <c r="AC84" t="s">
        <v>78</v>
      </c>
      <c r="AD84" t="s">
        <v>44</v>
      </c>
      <c r="AT84" s="2" t="s">
        <v>225</v>
      </c>
    </row>
    <row r="85" spans="5:46" x14ac:dyDescent="0.4">
      <c r="E85">
        <v>1</v>
      </c>
      <c r="F85">
        <v>863</v>
      </c>
      <c r="G85" t="s">
        <v>25</v>
      </c>
      <c r="H85" s="1">
        <v>45588.620833333334</v>
      </c>
      <c r="I85" t="s">
        <v>26</v>
      </c>
      <c r="K85" t="s">
        <v>45</v>
      </c>
      <c r="L85" t="s">
        <v>28</v>
      </c>
      <c r="M85" t="s">
        <v>144</v>
      </c>
      <c r="N85" t="s">
        <v>66</v>
      </c>
      <c r="O85" t="s">
        <v>31</v>
      </c>
      <c r="Q85" t="s">
        <v>88</v>
      </c>
      <c r="R85" t="s">
        <v>74</v>
      </c>
      <c r="S85" t="s">
        <v>89</v>
      </c>
      <c r="T85" t="s">
        <v>101</v>
      </c>
      <c r="U85" t="s">
        <v>36</v>
      </c>
      <c r="V85" t="s">
        <v>115</v>
      </c>
      <c r="W85" t="s">
        <v>52</v>
      </c>
      <c r="X85" t="s">
        <v>38</v>
      </c>
      <c r="Y85" t="s">
        <v>106</v>
      </c>
      <c r="Z85" t="s">
        <v>40</v>
      </c>
      <c r="AA85" t="s">
        <v>54</v>
      </c>
      <c r="AT85" t="s">
        <v>222</v>
      </c>
    </row>
    <row r="86" spans="5:46" x14ac:dyDescent="0.4">
      <c r="E86">
        <v>1</v>
      </c>
      <c r="F86">
        <v>863</v>
      </c>
      <c r="G86" t="s">
        <v>25</v>
      </c>
      <c r="H86" s="1">
        <v>45588.620138888888</v>
      </c>
      <c r="I86" t="s">
        <v>26</v>
      </c>
      <c r="K86" t="s">
        <v>45</v>
      </c>
      <c r="L86" t="s">
        <v>28</v>
      </c>
      <c r="M86" t="s">
        <v>73</v>
      </c>
      <c r="N86" t="s">
        <v>57</v>
      </c>
      <c r="O86" t="s">
        <v>58</v>
      </c>
      <c r="P86" t="s">
        <v>108</v>
      </c>
      <c r="R86" t="s">
        <v>34</v>
      </c>
      <c r="S86" t="s">
        <v>74</v>
      </c>
      <c r="T86" t="s">
        <v>110</v>
      </c>
      <c r="U86" t="s">
        <v>50</v>
      </c>
      <c r="V86" t="s">
        <v>37</v>
      </c>
      <c r="W86" t="s">
        <v>52</v>
      </c>
      <c r="X86" t="s">
        <v>125</v>
      </c>
      <c r="Y86" t="s">
        <v>39</v>
      </c>
      <c r="Z86" t="s">
        <v>40</v>
      </c>
      <c r="AA86" t="s">
        <v>41</v>
      </c>
      <c r="AB86" t="s">
        <v>226</v>
      </c>
      <c r="AC86" t="s">
        <v>189</v>
      </c>
    </row>
    <row r="87" spans="5:46" ht="409.5" x14ac:dyDescent="0.4">
      <c r="E87">
        <v>1</v>
      </c>
      <c r="F87">
        <v>863</v>
      </c>
      <c r="G87" t="s">
        <v>25</v>
      </c>
      <c r="H87" s="1">
        <v>45588.620138888888</v>
      </c>
      <c r="I87" t="s">
        <v>26</v>
      </c>
      <c r="K87" t="s">
        <v>27</v>
      </c>
      <c r="L87" t="s">
        <v>28</v>
      </c>
      <c r="M87" t="s">
        <v>73</v>
      </c>
      <c r="N87" t="s">
        <v>30</v>
      </c>
      <c r="O87" t="s">
        <v>31</v>
      </c>
      <c r="Q87" t="s">
        <v>32</v>
      </c>
      <c r="R87" t="s">
        <v>74</v>
      </c>
      <c r="S87" t="s">
        <v>47</v>
      </c>
      <c r="T87" t="s">
        <v>101</v>
      </c>
      <c r="U87" t="s">
        <v>50</v>
      </c>
      <c r="V87" t="s">
        <v>115</v>
      </c>
      <c r="W87" t="s">
        <v>52</v>
      </c>
      <c r="X87" t="s">
        <v>38</v>
      </c>
      <c r="Y87" t="s">
        <v>99</v>
      </c>
      <c r="Z87" t="s">
        <v>40</v>
      </c>
      <c r="AA87" t="s">
        <v>41</v>
      </c>
      <c r="AB87" t="s">
        <v>227</v>
      </c>
      <c r="AC87" t="s">
        <v>82</v>
      </c>
      <c r="AT87" s="2" t="s">
        <v>228</v>
      </c>
    </row>
    <row r="88" spans="5:46" ht="93.75" x14ac:dyDescent="0.4">
      <c r="E88">
        <v>1</v>
      </c>
      <c r="F88">
        <v>863</v>
      </c>
      <c r="G88" t="s">
        <v>25</v>
      </c>
      <c r="H88" s="1">
        <v>45588.620138888888</v>
      </c>
      <c r="I88" t="s">
        <v>26</v>
      </c>
      <c r="K88" t="s">
        <v>45</v>
      </c>
      <c r="L88" t="s">
        <v>28</v>
      </c>
      <c r="M88" t="s">
        <v>73</v>
      </c>
      <c r="N88" t="s">
        <v>122</v>
      </c>
      <c r="O88" t="s">
        <v>58</v>
      </c>
      <c r="P88" t="s">
        <v>32</v>
      </c>
      <c r="R88" t="s">
        <v>117</v>
      </c>
      <c r="S88" t="s">
        <v>48</v>
      </c>
      <c r="T88" t="s">
        <v>110</v>
      </c>
      <c r="U88" t="s">
        <v>50</v>
      </c>
      <c r="V88" t="s">
        <v>157</v>
      </c>
      <c r="W88" t="s">
        <v>71</v>
      </c>
      <c r="X88" t="s">
        <v>139</v>
      </c>
      <c r="Y88" t="s">
        <v>111</v>
      </c>
      <c r="Z88" t="s">
        <v>40</v>
      </c>
      <c r="AA88" t="s">
        <v>41</v>
      </c>
      <c r="AB88" s="2" t="s">
        <v>229</v>
      </c>
      <c r="AC88" t="s">
        <v>189</v>
      </c>
    </row>
    <row r="89" spans="5:46" x14ac:dyDescent="0.4">
      <c r="E89">
        <v>1</v>
      </c>
      <c r="F89">
        <v>863</v>
      </c>
      <c r="G89" t="s">
        <v>25</v>
      </c>
      <c r="H89" s="1">
        <v>45588.620138888888</v>
      </c>
      <c r="I89" t="s">
        <v>26</v>
      </c>
      <c r="K89" t="s">
        <v>45</v>
      </c>
      <c r="L89" t="s">
        <v>28</v>
      </c>
      <c r="M89" t="s">
        <v>29</v>
      </c>
      <c r="N89" t="s">
        <v>66</v>
      </c>
      <c r="O89" t="s">
        <v>58</v>
      </c>
      <c r="P89" t="s">
        <v>108</v>
      </c>
      <c r="R89" t="s">
        <v>74</v>
      </c>
      <c r="U89" t="s">
        <v>50</v>
      </c>
      <c r="V89" t="s">
        <v>230</v>
      </c>
      <c r="W89" t="s">
        <v>38</v>
      </c>
      <c r="Z89" t="s">
        <v>40</v>
      </c>
      <c r="AA89" t="s">
        <v>41</v>
      </c>
      <c r="AB89" t="s">
        <v>231</v>
      </c>
      <c r="AC89" t="s">
        <v>82</v>
      </c>
      <c r="AD89" t="s">
        <v>84</v>
      </c>
      <c r="AE89" t="s">
        <v>85</v>
      </c>
      <c r="AT89" t="s">
        <v>232</v>
      </c>
    </row>
    <row r="90" spans="5:46" x14ac:dyDescent="0.4">
      <c r="E90">
        <v>1</v>
      </c>
      <c r="F90">
        <v>863</v>
      </c>
      <c r="G90" t="s">
        <v>25</v>
      </c>
      <c r="H90" s="1">
        <v>45588.620138888888</v>
      </c>
      <c r="I90" t="s">
        <v>26</v>
      </c>
      <c r="K90" t="s">
        <v>87</v>
      </c>
      <c r="L90" t="s">
        <v>28</v>
      </c>
      <c r="M90" t="s">
        <v>56</v>
      </c>
      <c r="N90" t="s">
        <v>30</v>
      </c>
      <c r="O90" t="s">
        <v>58</v>
      </c>
      <c r="P90" t="s">
        <v>108</v>
      </c>
      <c r="U90" t="s">
        <v>37</v>
      </c>
      <c r="V90" t="s">
        <v>68</v>
      </c>
      <c r="W90" t="s">
        <v>75</v>
      </c>
      <c r="X90" t="s">
        <v>91</v>
      </c>
      <c r="Y90" t="s">
        <v>72</v>
      </c>
      <c r="Z90" t="s">
        <v>40</v>
      </c>
      <c r="AA90" t="s">
        <v>41</v>
      </c>
      <c r="AB90" t="s">
        <v>233</v>
      </c>
      <c r="AC90" t="s">
        <v>80</v>
      </c>
      <c r="AD90" t="s">
        <v>43</v>
      </c>
      <c r="AE90" t="s">
        <v>96</v>
      </c>
      <c r="AF90" t="s">
        <v>85</v>
      </c>
      <c r="AG90" t="s">
        <v>97</v>
      </c>
    </row>
    <row r="91" spans="5:46" x14ac:dyDescent="0.4">
      <c r="E91">
        <v>1</v>
      </c>
      <c r="F91">
        <v>863</v>
      </c>
      <c r="G91" t="s">
        <v>25</v>
      </c>
      <c r="H91" s="1">
        <v>45588.619444444441</v>
      </c>
      <c r="I91" t="s">
        <v>26</v>
      </c>
      <c r="K91" t="s">
        <v>55</v>
      </c>
      <c r="L91" t="s">
        <v>28</v>
      </c>
      <c r="M91" t="s">
        <v>56</v>
      </c>
      <c r="N91" t="s">
        <v>30</v>
      </c>
      <c r="O91" t="s">
        <v>58</v>
      </c>
      <c r="P91" t="s">
        <v>108</v>
      </c>
      <c r="R91" t="s">
        <v>74</v>
      </c>
      <c r="S91" t="s">
        <v>61</v>
      </c>
      <c r="T91" t="s">
        <v>101</v>
      </c>
      <c r="U91" t="s">
        <v>50</v>
      </c>
      <c r="V91" t="s">
        <v>115</v>
      </c>
      <c r="W91" t="s">
        <v>64</v>
      </c>
      <c r="X91" t="s">
        <v>125</v>
      </c>
      <c r="Y91" t="s">
        <v>105</v>
      </c>
      <c r="Z91" t="s">
        <v>40</v>
      </c>
      <c r="AA91" t="s">
        <v>41</v>
      </c>
      <c r="AB91" t="s">
        <v>234</v>
      </c>
      <c r="AC91" t="s">
        <v>44</v>
      </c>
    </row>
    <row r="92" spans="5:46" x14ac:dyDescent="0.4">
      <c r="E92">
        <v>1</v>
      </c>
      <c r="F92">
        <v>863</v>
      </c>
      <c r="G92" t="s">
        <v>25</v>
      </c>
      <c r="H92" s="1">
        <v>45588.619444444441</v>
      </c>
      <c r="I92" t="s">
        <v>26</v>
      </c>
    </row>
    <row r="93" spans="5:46" x14ac:dyDescent="0.4">
      <c r="E93">
        <v>1</v>
      </c>
      <c r="F93">
        <v>863</v>
      </c>
      <c r="G93" t="s">
        <v>25</v>
      </c>
      <c r="H93" s="1">
        <v>45588.619444444441</v>
      </c>
      <c r="I93" t="s">
        <v>26</v>
      </c>
      <c r="K93" t="s">
        <v>45</v>
      </c>
      <c r="L93" t="s">
        <v>28</v>
      </c>
      <c r="M93" t="s">
        <v>56</v>
      </c>
      <c r="N93" t="s">
        <v>46</v>
      </c>
      <c r="O93" t="s">
        <v>31</v>
      </c>
      <c r="Q93" t="s">
        <v>123</v>
      </c>
      <c r="R93" t="s">
        <v>34</v>
      </c>
      <c r="S93" t="s">
        <v>74</v>
      </c>
      <c r="T93" t="s">
        <v>62</v>
      </c>
      <c r="U93" t="s">
        <v>132</v>
      </c>
      <c r="V93" t="s">
        <v>235</v>
      </c>
      <c r="W93" t="s">
        <v>70</v>
      </c>
      <c r="X93" t="s">
        <v>71</v>
      </c>
      <c r="Y93" t="s">
        <v>109</v>
      </c>
      <c r="Z93" t="s">
        <v>40</v>
      </c>
      <c r="AA93" t="s">
        <v>41</v>
      </c>
      <c r="AB93" t="s">
        <v>236</v>
      </c>
      <c r="AC93" t="s">
        <v>81</v>
      </c>
      <c r="AD93" t="s">
        <v>85</v>
      </c>
    </row>
    <row r="94" spans="5:46" x14ac:dyDescent="0.4">
      <c r="E94">
        <v>1</v>
      </c>
      <c r="F94">
        <v>863</v>
      </c>
      <c r="G94" t="s">
        <v>25</v>
      </c>
      <c r="H94" s="1">
        <v>45588.618750000001</v>
      </c>
      <c r="I94" t="s">
        <v>26</v>
      </c>
      <c r="K94" t="s">
        <v>237</v>
      </c>
      <c r="L94" t="s">
        <v>28</v>
      </c>
      <c r="M94" t="s">
        <v>73</v>
      </c>
      <c r="N94" t="s">
        <v>30</v>
      </c>
      <c r="O94" t="s">
        <v>58</v>
      </c>
      <c r="P94" t="s">
        <v>32</v>
      </c>
      <c r="R94" t="s">
        <v>74</v>
      </c>
      <c r="S94" t="s">
        <v>61</v>
      </c>
      <c r="T94" t="s">
        <v>49</v>
      </c>
      <c r="U94" t="s">
        <v>50</v>
      </c>
      <c r="V94" t="s">
        <v>68</v>
      </c>
      <c r="W94" t="s">
        <v>125</v>
      </c>
      <c r="X94" t="s">
        <v>105</v>
      </c>
      <c r="Z94" t="s">
        <v>40</v>
      </c>
      <c r="AA94" t="s">
        <v>54</v>
      </c>
    </row>
    <row r="95" spans="5:46" x14ac:dyDescent="0.4">
      <c r="E95">
        <v>1</v>
      </c>
      <c r="F95">
        <v>863</v>
      </c>
      <c r="G95" t="s">
        <v>25</v>
      </c>
      <c r="H95" s="1">
        <v>45588.618750000001</v>
      </c>
      <c r="I95" t="s">
        <v>26</v>
      </c>
      <c r="K95" t="s">
        <v>45</v>
      </c>
      <c r="L95" t="s">
        <v>28</v>
      </c>
      <c r="M95" t="s">
        <v>29</v>
      </c>
      <c r="N95" t="s">
        <v>30</v>
      </c>
      <c r="O95" t="s">
        <v>58</v>
      </c>
      <c r="P95" t="s">
        <v>108</v>
      </c>
      <c r="R95" t="s">
        <v>33</v>
      </c>
      <c r="S95" t="s">
        <v>34</v>
      </c>
      <c r="T95" t="s">
        <v>74</v>
      </c>
      <c r="U95" t="s">
        <v>50</v>
      </c>
      <c r="V95" t="s">
        <v>51</v>
      </c>
      <c r="W95" t="s">
        <v>64</v>
      </c>
      <c r="X95" t="s">
        <v>105</v>
      </c>
      <c r="Y95" t="s">
        <v>38</v>
      </c>
      <c r="Z95" t="s">
        <v>40</v>
      </c>
      <c r="AA95" t="s">
        <v>54</v>
      </c>
    </row>
    <row r="96" spans="5:46" x14ac:dyDescent="0.4">
      <c r="E96">
        <v>1</v>
      </c>
      <c r="F96">
        <v>863</v>
      </c>
      <c r="G96" t="s">
        <v>25</v>
      </c>
      <c r="H96" s="1">
        <v>45588.618055555555</v>
      </c>
      <c r="I96" t="s">
        <v>26</v>
      </c>
      <c r="K96" t="s">
        <v>27</v>
      </c>
      <c r="L96" t="s">
        <v>28</v>
      </c>
      <c r="M96" t="s">
        <v>144</v>
      </c>
      <c r="N96" t="s">
        <v>46</v>
      </c>
      <c r="O96" t="s">
        <v>31</v>
      </c>
      <c r="Q96" t="s">
        <v>88</v>
      </c>
      <c r="R96" t="s">
        <v>33</v>
      </c>
      <c r="S96" t="s">
        <v>60</v>
      </c>
      <c r="T96" t="s">
        <v>34</v>
      </c>
      <c r="U96" t="s">
        <v>50</v>
      </c>
      <c r="V96" t="s">
        <v>51</v>
      </c>
      <c r="W96" t="s">
        <v>64</v>
      </c>
      <c r="X96" t="s">
        <v>52</v>
      </c>
      <c r="Y96" t="s">
        <v>75</v>
      </c>
      <c r="Z96" t="s">
        <v>40</v>
      </c>
      <c r="AA96" t="s">
        <v>54</v>
      </c>
      <c r="AT96" t="s">
        <v>238</v>
      </c>
    </row>
    <row r="97" spans="5:46" x14ac:dyDescent="0.4">
      <c r="E97">
        <v>1</v>
      </c>
      <c r="F97">
        <v>863</v>
      </c>
      <c r="G97" t="s">
        <v>25</v>
      </c>
      <c r="H97" s="1">
        <v>45588.618055555555</v>
      </c>
      <c r="I97" t="s">
        <v>26</v>
      </c>
      <c r="K97" t="s">
        <v>45</v>
      </c>
      <c r="L97" t="s">
        <v>28</v>
      </c>
      <c r="M97" t="s">
        <v>73</v>
      </c>
      <c r="N97" t="s">
        <v>57</v>
      </c>
      <c r="O97" t="s">
        <v>58</v>
      </c>
      <c r="P97" t="s">
        <v>134</v>
      </c>
      <c r="R97" t="s">
        <v>60</v>
      </c>
      <c r="S97" t="s">
        <v>48</v>
      </c>
      <c r="T97" t="s">
        <v>90</v>
      </c>
      <c r="U97" t="s">
        <v>50</v>
      </c>
      <c r="V97" t="s">
        <v>115</v>
      </c>
      <c r="W97" t="s">
        <v>52</v>
      </c>
      <c r="X97" t="s">
        <v>75</v>
      </c>
      <c r="Y97" t="s">
        <v>91</v>
      </c>
      <c r="Z97" t="s">
        <v>40</v>
      </c>
      <c r="AA97" t="s">
        <v>54</v>
      </c>
      <c r="AT97" t="s">
        <v>239</v>
      </c>
    </row>
    <row r="98" spans="5:46" x14ac:dyDescent="0.4">
      <c r="E98">
        <v>1</v>
      </c>
      <c r="F98">
        <v>863</v>
      </c>
      <c r="G98" t="s">
        <v>25</v>
      </c>
      <c r="H98" s="1">
        <v>45588.617361111108</v>
      </c>
      <c r="I98" t="s">
        <v>26</v>
      </c>
      <c r="K98" t="s">
        <v>27</v>
      </c>
      <c r="L98" t="s">
        <v>28</v>
      </c>
      <c r="N98" t="s">
        <v>66</v>
      </c>
      <c r="O98" t="s">
        <v>31</v>
      </c>
      <c r="Q98" t="s">
        <v>104</v>
      </c>
      <c r="R98" t="s">
        <v>89</v>
      </c>
      <c r="S98" t="s">
        <v>90</v>
      </c>
      <c r="T98" t="s">
        <v>62</v>
      </c>
      <c r="U98" t="s">
        <v>50</v>
      </c>
      <c r="V98" t="s">
        <v>68</v>
      </c>
      <c r="W98" t="s">
        <v>64</v>
      </c>
      <c r="X98" t="s">
        <v>133</v>
      </c>
      <c r="Y98" t="s">
        <v>106</v>
      </c>
      <c r="Z98" t="s">
        <v>40</v>
      </c>
      <c r="AA98" t="s">
        <v>54</v>
      </c>
    </row>
    <row r="99" spans="5:46" x14ac:dyDescent="0.4">
      <c r="E99">
        <v>1</v>
      </c>
      <c r="F99">
        <v>863</v>
      </c>
      <c r="G99" t="s">
        <v>25</v>
      </c>
      <c r="H99" s="1">
        <v>45588.614583333336</v>
      </c>
      <c r="I99" t="s">
        <v>26</v>
      </c>
      <c r="K99" t="s">
        <v>87</v>
      </c>
      <c r="L99" t="s">
        <v>28</v>
      </c>
      <c r="M99" t="s">
        <v>73</v>
      </c>
      <c r="N99" t="s">
        <v>57</v>
      </c>
      <c r="O99" t="s">
        <v>58</v>
      </c>
      <c r="P99" t="s">
        <v>59</v>
      </c>
      <c r="R99" t="s">
        <v>33</v>
      </c>
      <c r="S99" t="s">
        <v>61</v>
      </c>
      <c r="T99" t="s">
        <v>101</v>
      </c>
      <c r="U99" t="s">
        <v>50</v>
      </c>
      <c r="V99" t="s">
        <v>37</v>
      </c>
      <c r="W99" t="s">
        <v>52</v>
      </c>
      <c r="X99" t="s">
        <v>75</v>
      </c>
      <c r="Y99" t="s">
        <v>105</v>
      </c>
      <c r="Z99" t="s">
        <v>40</v>
      </c>
      <c r="AA99" t="s">
        <v>41</v>
      </c>
      <c r="AB99" t="s">
        <v>240</v>
      </c>
      <c r="AC99" t="s">
        <v>84</v>
      </c>
    </row>
    <row r="100" spans="5:46" ht="75" x14ac:dyDescent="0.4">
      <c r="E100">
        <v>1</v>
      </c>
      <c r="F100">
        <v>863</v>
      </c>
      <c r="G100" t="s">
        <v>25</v>
      </c>
      <c r="H100" s="1">
        <v>45588.613888888889</v>
      </c>
      <c r="I100" t="s">
        <v>26</v>
      </c>
      <c r="K100" t="s">
        <v>45</v>
      </c>
      <c r="L100" t="s">
        <v>28</v>
      </c>
      <c r="M100" t="s">
        <v>56</v>
      </c>
      <c r="N100" t="s">
        <v>46</v>
      </c>
      <c r="O100" t="s">
        <v>31</v>
      </c>
      <c r="Q100" t="s">
        <v>123</v>
      </c>
      <c r="R100" t="s">
        <v>47</v>
      </c>
      <c r="S100" t="s">
        <v>48</v>
      </c>
      <c r="T100" t="s">
        <v>101</v>
      </c>
      <c r="U100" t="s">
        <v>50</v>
      </c>
      <c r="V100" t="s">
        <v>115</v>
      </c>
      <c r="W100" t="s">
        <v>52</v>
      </c>
      <c r="X100" t="s">
        <v>39</v>
      </c>
      <c r="Y100" t="s">
        <v>139</v>
      </c>
      <c r="Z100" t="s">
        <v>40</v>
      </c>
      <c r="AA100" t="s">
        <v>41</v>
      </c>
      <c r="AB100" s="2" t="s">
        <v>241</v>
      </c>
      <c r="AC100" t="s">
        <v>83</v>
      </c>
      <c r="AD100" t="s">
        <v>84</v>
      </c>
      <c r="AE100" t="s">
        <v>85</v>
      </c>
    </row>
    <row r="101" spans="5:46" x14ac:dyDescent="0.4">
      <c r="E101">
        <v>1</v>
      </c>
      <c r="F101">
        <v>863</v>
      </c>
      <c r="G101" t="s">
        <v>25</v>
      </c>
      <c r="H101" s="1">
        <v>45588.612500000003</v>
      </c>
      <c r="I101" t="s">
        <v>26</v>
      </c>
      <c r="K101" t="s">
        <v>55</v>
      </c>
      <c r="L101" t="s">
        <v>28</v>
      </c>
      <c r="M101" t="s">
        <v>29</v>
      </c>
      <c r="N101" t="s">
        <v>122</v>
      </c>
      <c r="O101" t="s">
        <v>31</v>
      </c>
      <c r="Q101" t="s">
        <v>88</v>
      </c>
      <c r="R101" t="s">
        <v>118</v>
      </c>
      <c r="S101" t="s">
        <v>101</v>
      </c>
      <c r="T101" t="s">
        <v>62</v>
      </c>
      <c r="U101" t="s">
        <v>36</v>
      </c>
      <c r="V101" t="s">
        <v>102</v>
      </c>
      <c r="W101" t="s">
        <v>125</v>
      </c>
      <c r="X101" t="s">
        <v>39</v>
      </c>
      <c r="Y101" t="s">
        <v>71</v>
      </c>
      <c r="Z101" t="s">
        <v>40</v>
      </c>
      <c r="AA101" t="s">
        <v>54</v>
      </c>
    </row>
    <row r="102" spans="5:46" x14ac:dyDescent="0.4">
      <c r="E102">
        <v>1</v>
      </c>
      <c r="F102">
        <v>863</v>
      </c>
      <c r="G102" t="s">
        <v>25</v>
      </c>
      <c r="H102" s="1">
        <v>45588.612500000003</v>
      </c>
      <c r="I102" t="s">
        <v>26</v>
      </c>
      <c r="K102" t="s">
        <v>45</v>
      </c>
      <c r="L102" t="s">
        <v>28</v>
      </c>
      <c r="M102" t="s">
        <v>56</v>
      </c>
      <c r="N102" t="s">
        <v>30</v>
      </c>
      <c r="O102" t="s">
        <v>58</v>
      </c>
      <c r="P102" t="s">
        <v>108</v>
      </c>
      <c r="R102" t="s">
        <v>74</v>
      </c>
      <c r="U102" t="s">
        <v>50</v>
      </c>
      <c r="W102" t="s">
        <v>39</v>
      </c>
      <c r="X102" t="s">
        <v>99</v>
      </c>
      <c r="Z102" t="s">
        <v>40</v>
      </c>
      <c r="AA102" t="s">
        <v>41</v>
      </c>
      <c r="AB102" t="s">
        <v>242</v>
      </c>
      <c r="AC102" t="s">
        <v>77</v>
      </c>
      <c r="AD102" t="s">
        <v>78</v>
      </c>
      <c r="AE102" t="s">
        <v>79</v>
      </c>
    </row>
    <row r="103" spans="5:46" x14ac:dyDescent="0.4">
      <c r="E103">
        <v>1</v>
      </c>
      <c r="F103">
        <v>863</v>
      </c>
      <c r="G103" t="s">
        <v>25</v>
      </c>
      <c r="H103" s="1">
        <v>45588.611805555556</v>
      </c>
      <c r="I103" t="s">
        <v>26</v>
      </c>
      <c r="K103" t="s">
        <v>55</v>
      </c>
      <c r="L103" t="s">
        <v>28</v>
      </c>
      <c r="M103" t="s">
        <v>56</v>
      </c>
      <c r="N103" t="s">
        <v>57</v>
      </c>
      <c r="O103" t="s">
        <v>58</v>
      </c>
      <c r="P103" t="s">
        <v>59</v>
      </c>
      <c r="R103" t="s">
        <v>60</v>
      </c>
      <c r="S103" t="s">
        <v>74</v>
      </c>
      <c r="U103" t="s">
        <v>50</v>
      </c>
      <c r="W103" t="s">
        <v>64</v>
      </c>
      <c r="X103" t="s">
        <v>105</v>
      </c>
      <c r="Z103" t="s">
        <v>40</v>
      </c>
      <c r="AA103" t="s">
        <v>41</v>
      </c>
      <c r="AB103" t="s">
        <v>243</v>
      </c>
      <c r="AC103" t="s">
        <v>43</v>
      </c>
      <c r="AD103" t="s">
        <v>84</v>
      </c>
      <c r="AE103" t="s">
        <v>85</v>
      </c>
    </row>
    <row r="104" spans="5:46" x14ac:dyDescent="0.4">
      <c r="E104">
        <v>1</v>
      </c>
      <c r="F104">
        <v>863</v>
      </c>
      <c r="G104" t="s">
        <v>25</v>
      </c>
      <c r="H104" s="1">
        <v>45588.611111111109</v>
      </c>
      <c r="I104" t="s">
        <v>26</v>
      </c>
      <c r="K104" t="s">
        <v>55</v>
      </c>
      <c r="L104" t="s">
        <v>28</v>
      </c>
      <c r="M104" t="s">
        <v>73</v>
      </c>
      <c r="N104" t="s">
        <v>57</v>
      </c>
      <c r="O104" t="s">
        <v>58</v>
      </c>
      <c r="P104" t="s">
        <v>59</v>
      </c>
      <c r="R104" t="s">
        <v>34</v>
      </c>
      <c r="S104" t="s">
        <v>74</v>
      </c>
      <c r="T104" t="s">
        <v>61</v>
      </c>
      <c r="U104" t="s">
        <v>50</v>
      </c>
      <c r="V104" t="s">
        <v>36</v>
      </c>
      <c r="W104" t="s">
        <v>52</v>
      </c>
      <c r="Z104" t="s">
        <v>40</v>
      </c>
      <c r="AA104" t="s">
        <v>41</v>
      </c>
      <c r="AB104" t="s">
        <v>119</v>
      </c>
      <c r="AC104" t="s">
        <v>43</v>
      </c>
      <c r="AD104" t="s">
        <v>81</v>
      </c>
    </row>
    <row r="105" spans="5:46" x14ac:dyDescent="0.4">
      <c r="E105">
        <v>1</v>
      </c>
      <c r="F105">
        <v>863</v>
      </c>
      <c r="G105" t="s">
        <v>25</v>
      </c>
      <c r="H105" s="1">
        <v>45588.609027777777</v>
      </c>
      <c r="I105" t="s">
        <v>26</v>
      </c>
      <c r="K105" t="s">
        <v>45</v>
      </c>
      <c r="L105" t="s">
        <v>28</v>
      </c>
      <c r="M105" t="s">
        <v>56</v>
      </c>
      <c r="N105" t="s">
        <v>57</v>
      </c>
      <c r="O105" t="s">
        <v>58</v>
      </c>
      <c r="P105" t="s">
        <v>212</v>
      </c>
      <c r="R105" t="s">
        <v>34</v>
      </c>
      <c r="S105" t="s">
        <v>74</v>
      </c>
      <c r="T105" t="s">
        <v>154</v>
      </c>
      <c r="U105" t="s">
        <v>36</v>
      </c>
      <c r="V105" t="s">
        <v>37</v>
      </c>
      <c r="W105" t="s">
        <v>52</v>
      </c>
      <c r="Z105" t="s">
        <v>40</v>
      </c>
      <c r="AA105" t="s">
        <v>41</v>
      </c>
      <c r="AB105" t="s">
        <v>244</v>
      </c>
      <c r="AC105" t="s">
        <v>94</v>
      </c>
      <c r="AD105" t="s">
        <v>96</v>
      </c>
      <c r="AE105" t="s">
        <v>82</v>
      </c>
      <c r="AF105" t="s">
        <v>83</v>
      </c>
      <c r="AG105" t="s">
        <v>84</v>
      </c>
      <c r="AH105" t="s">
        <v>85</v>
      </c>
    </row>
    <row r="106" spans="5:46" x14ac:dyDescent="0.4">
      <c r="E106">
        <v>1</v>
      </c>
      <c r="F106">
        <v>863</v>
      </c>
      <c r="G106" t="s">
        <v>25</v>
      </c>
      <c r="H106" s="1">
        <v>45588.60833333333</v>
      </c>
      <c r="I106" t="s">
        <v>26</v>
      </c>
      <c r="K106" t="s">
        <v>55</v>
      </c>
      <c r="L106" t="s">
        <v>28</v>
      </c>
      <c r="M106" t="s">
        <v>56</v>
      </c>
      <c r="N106" t="s">
        <v>122</v>
      </c>
      <c r="O106" t="s">
        <v>31</v>
      </c>
      <c r="Q106" t="s">
        <v>88</v>
      </c>
      <c r="R106" t="s">
        <v>33</v>
      </c>
      <c r="S106" t="s">
        <v>60</v>
      </c>
      <c r="T106" t="s">
        <v>74</v>
      </c>
      <c r="U106" t="s">
        <v>50</v>
      </c>
      <c r="V106" t="s">
        <v>63</v>
      </c>
      <c r="W106" t="s">
        <v>52</v>
      </c>
      <c r="X106" t="s">
        <v>105</v>
      </c>
      <c r="Y106" t="s">
        <v>99</v>
      </c>
      <c r="Z106" t="s">
        <v>40</v>
      </c>
      <c r="AA106" t="s">
        <v>41</v>
      </c>
      <c r="AB106" t="s">
        <v>245</v>
      </c>
      <c r="AC106" t="s">
        <v>84</v>
      </c>
      <c r="AD106" t="s">
        <v>85</v>
      </c>
    </row>
    <row r="107" spans="5:46" ht="409.5" x14ac:dyDescent="0.4">
      <c r="E107">
        <v>1</v>
      </c>
      <c r="F107">
        <v>863</v>
      </c>
      <c r="G107" t="s">
        <v>25</v>
      </c>
      <c r="H107" s="1">
        <v>45588.602083333331</v>
      </c>
      <c r="I107" t="s">
        <v>26</v>
      </c>
      <c r="K107" t="s">
        <v>55</v>
      </c>
      <c r="L107" t="s">
        <v>28</v>
      </c>
      <c r="M107" t="s">
        <v>56</v>
      </c>
      <c r="N107" t="s">
        <v>66</v>
      </c>
      <c r="O107" t="s">
        <v>31</v>
      </c>
      <c r="Q107" t="s">
        <v>104</v>
      </c>
      <c r="R107" t="s">
        <v>33</v>
      </c>
      <c r="S107" t="s">
        <v>61</v>
      </c>
      <c r="T107" t="s">
        <v>101</v>
      </c>
      <c r="U107" t="s">
        <v>50</v>
      </c>
      <c r="V107" t="s">
        <v>132</v>
      </c>
      <c r="W107" t="s">
        <v>53</v>
      </c>
      <c r="X107" t="s">
        <v>71</v>
      </c>
      <c r="Y107" t="s">
        <v>139</v>
      </c>
      <c r="Z107" t="s">
        <v>40</v>
      </c>
      <c r="AA107" t="s">
        <v>41</v>
      </c>
      <c r="AB107" s="2" t="s">
        <v>246</v>
      </c>
      <c r="AC107" t="s">
        <v>78</v>
      </c>
      <c r="AD107" t="s">
        <v>79</v>
      </c>
      <c r="AE107" t="s">
        <v>43</v>
      </c>
      <c r="AF107" t="s">
        <v>44</v>
      </c>
      <c r="AG107" t="s">
        <v>82</v>
      </c>
      <c r="AH107" t="s">
        <v>83</v>
      </c>
      <c r="AI107" t="s">
        <v>85</v>
      </c>
      <c r="AJ107" t="s">
        <v>189</v>
      </c>
      <c r="AT107" t="s">
        <v>247</v>
      </c>
    </row>
    <row r="108" spans="5:46" ht="56.25" x14ac:dyDescent="0.4">
      <c r="E108">
        <v>1</v>
      </c>
      <c r="F108">
        <v>863</v>
      </c>
      <c r="G108" t="s">
        <v>25</v>
      </c>
      <c r="H108" s="1">
        <v>45588.600694444445</v>
      </c>
      <c r="I108" t="s">
        <v>26</v>
      </c>
      <c r="K108" t="s">
        <v>45</v>
      </c>
      <c r="L108" t="s">
        <v>28</v>
      </c>
      <c r="M108" t="s">
        <v>56</v>
      </c>
      <c r="N108" t="s">
        <v>57</v>
      </c>
      <c r="O108" t="s">
        <v>58</v>
      </c>
      <c r="P108" t="s">
        <v>134</v>
      </c>
      <c r="R108" t="s">
        <v>34</v>
      </c>
      <c r="S108" t="s">
        <v>48</v>
      </c>
      <c r="T108" t="s">
        <v>90</v>
      </c>
      <c r="U108" t="s">
        <v>36</v>
      </c>
      <c r="V108" t="s">
        <v>103</v>
      </c>
      <c r="W108" t="s">
        <v>38</v>
      </c>
      <c r="X108" t="s">
        <v>70</v>
      </c>
      <c r="Y108" t="s">
        <v>109</v>
      </c>
      <c r="Z108" t="s">
        <v>40</v>
      </c>
      <c r="AA108" t="s">
        <v>41</v>
      </c>
      <c r="AB108" s="2" t="s">
        <v>248</v>
      </c>
      <c r="AC108" t="s">
        <v>77</v>
      </c>
      <c r="AD108" t="s">
        <v>81</v>
      </c>
    </row>
    <row r="109" spans="5:46" x14ac:dyDescent="0.4">
      <c r="E109">
        <v>1</v>
      </c>
      <c r="F109">
        <v>863</v>
      </c>
      <c r="G109" t="s">
        <v>25</v>
      </c>
      <c r="H109" s="1">
        <v>45588.595833333333</v>
      </c>
      <c r="I109" t="s">
        <v>26</v>
      </c>
      <c r="K109" t="s">
        <v>45</v>
      </c>
      <c r="L109" t="s">
        <v>28</v>
      </c>
      <c r="M109" t="s">
        <v>56</v>
      </c>
      <c r="N109" t="s">
        <v>30</v>
      </c>
      <c r="O109" t="s">
        <v>58</v>
      </c>
      <c r="P109" t="s">
        <v>108</v>
      </c>
      <c r="R109" t="s">
        <v>61</v>
      </c>
      <c r="U109" t="s">
        <v>50</v>
      </c>
      <c r="V109" t="s">
        <v>63</v>
      </c>
      <c r="W109" t="s">
        <v>64</v>
      </c>
      <c r="X109" t="s">
        <v>70</v>
      </c>
      <c r="Y109" t="s">
        <v>106</v>
      </c>
      <c r="Z109" t="s">
        <v>40</v>
      </c>
      <c r="AA109" t="s">
        <v>41</v>
      </c>
      <c r="AB109" t="s">
        <v>249</v>
      </c>
      <c r="AC109" t="s">
        <v>81</v>
      </c>
      <c r="AD109" t="s">
        <v>82</v>
      </c>
      <c r="AE109" t="s">
        <v>85</v>
      </c>
      <c r="AT109" t="s">
        <v>250</v>
      </c>
    </row>
    <row r="110" spans="5:46" x14ac:dyDescent="0.4">
      <c r="E110">
        <v>1</v>
      </c>
      <c r="F110">
        <v>863</v>
      </c>
      <c r="G110" t="s">
        <v>25</v>
      </c>
      <c r="H110" s="1">
        <v>45588.594444444447</v>
      </c>
      <c r="I110" t="s">
        <v>26</v>
      </c>
      <c r="K110" t="s">
        <v>27</v>
      </c>
      <c r="L110" t="s">
        <v>147</v>
      </c>
      <c r="M110" t="s">
        <v>56</v>
      </c>
      <c r="N110" t="s">
        <v>122</v>
      </c>
      <c r="O110" t="s">
        <v>31</v>
      </c>
      <c r="Q110" t="s">
        <v>88</v>
      </c>
      <c r="R110" t="s">
        <v>47</v>
      </c>
      <c r="S110" t="s">
        <v>61</v>
      </c>
      <c r="T110" t="s">
        <v>89</v>
      </c>
      <c r="U110" t="s">
        <v>50</v>
      </c>
      <c r="V110" t="s">
        <v>36</v>
      </c>
      <c r="W110" t="s">
        <v>105</v>
      </c>
      <c r="X110" t="s">
        <v>91</v>
      </c>
      <c r="Z110" t="s">
        <v>40</v>
      </c>
      <c r="AA110" t="s">
        <v>54</v>
      </c>
    </row>
    <row r="111" spans="5:46" x14ac:dyDescent="0.4">
      <c r="E111">
        <v>1</v>
      </c>
      <c r="F111">
        <v>863</v>
      </c>
      <c r="G111" t="s">
        <v>25</v>
      </c>
      <c r="H111" s="1">
        <v>45588.59097222222</v>
      </c>
      <c r="I111" t="s">
        <v>26</v>
      </c>
      <c r="K111" t="s">
        <v>45</v>
      </c>
      <c r="L111" t="s">
        <v>28</v>
      </c>
      <c r="M111" t="s">
        <v>29</v>
      </c>
      <c r="N111" t="s">
        <v>30</v>
      </c>
      <c r="O111" t="s">
        <v>58</v>
      </c>
      <c r="P111" t="s">
        <v>134</v>
      </c>
      <c r="R111" t="s">
        <v>110</v>
      </c>
      <c r="U111" t="s">
        <v>103</v>
      </c>
      <c r="W111" t="s">
        <v>125</v>
      </c>
      <c r="X111" t="s">
        <v>91</v>
      </c>
      <c r="Y111" t="s">
        <v>53</v>
      </c>
      <c r="AA111" t="s">
        <v>54</v>
      </c>
    </row>
    <row r="112" spans="5:46" x14ac:dyDescent="0.4">
      <c r="E112">
        <v>1</v>
      </c>
      <c r="F112">
        <v>863</v>
      </c>
      <c r="G112" t="s">
        <v>25</v>
      </c>
      <c r="H112" s="1">
        <v>45588.588194444441</v>
      </c>
      <c r="I112" t="s">
        <v>26</v>
      </c>
      <c r="K112" t="s">
        <v>55</v>
      </c>
      <c r="L112" t="s">
        <v>28</v>
      </c>
      <c r="M112" t="s">
        <v>29</v>
      </c>
      <c r="N112" t="s">
        <v>57</v>
      </c>
      <c r="O112" t="s">
        <v>58</v>
      </c>
      <c r="P112" t="s">
        <v>108</v>
      </c>
      <c r="R112" t="s">
        <v>33</v>
      </c>
      <c r="S112" t="s">
        <v>89</v>
      </c>
      <c r="T112" t="s">
        <v>101</v>
      </c>
      <c r="U112" t="s">
        <v>36</v>
      </c>
      <c r="V112" t="s">
        <v>157</v>
      </c>
      <c r="W112" t="s">
        <v>91</v>
      </c>
      <c r="X112" t="s">
        <v>70</v>
      </c>
      <c r="Y112" t="s">
        <v>106</v>
      </c>
      <c r="Z112" t="s">
        <v>40</v>
      </c>
      <c r="AA112" t="s">
        <v>54</v>
      </c>
    </row>
    <row r="113" spans="5:46" x14ac:dyDescent="0.4">
      <c r="E113">
        <v>1</v>
      </c>
      <c r="F113">
        <v>863</v>
      </c>
      <c r="G113" t="s">
        <v>25</v>
      </c>
      <c r="H113" s="1">
        <v>45588.588194444441</v>
      </c>
      <c r="I113" t="s">
        <v>26</v>
      </c>
      <c r="K113" t="s">
        <v>45</v>
      </c>
      <c r="L113" t="s">
        <v>28</v>
      </c>
      <c r="M113" t="s">
        <v>56</v>
      </c>
      <c r="N113" t="s">
        <v>57</v>
      </c>
      <c r="O113" t="s">
        <v>58</v>
      </c>
      <c r="P113" t="s">
        <v>59</v>
      </c>
      <c r="R113" t="s">
        <v>101</v>
      </c>
      <c r="U113" t="s">
        <v>115</v>
      </c>
      <c r="W113" t="s">
        <v>39</v>
      </c>
      <c r="Z113" t="s">
        <v>40</v>
      </c>
      <c r="AA113" t="s">
        <v>41</v>
      </c>
      <c r="AB113" t="s">
        <v>251</v>
      </c>
      <c r="AC113" t="s">
        <v>43</v>
      </c>
      <c r="AD113" t="s">
        <v>82</v>
      </c>
      <c r="AE113" t="s">
        <v>84</v>
      </c>
      <c r="AF113" t="s">
        <v>85</v>
      </c>
      <c r="AT113" t="s">
        <v>252</v>
      </c>
    </row>
    <row r="114" spans="5:46" x14ac:dyDescent="0.4">
      <c r="E114">
        <v>1</v>
      </c>
      <c r="F114">
        <v>863</v>
      </c>
      <c r="G114" t="s">
        <v>25</v>
      </c>
      <c r="H114" s="1">
        <v>45588.587500000001</v>
      </c>
      <c r="I114" t="s">
        <v>26</v>
      </c>
      <c r="K114" t="s">
        <v>45</v>
      </c>
      <c r="L114" t="s">
        <v>28</v>
      </c>
      <c r="M114" t="s">
        <v>56</v>
      </c>
      <c r="N114" t="s">
        <v>30</v>
      </c>
      <c r="O114" t="s">
        <v>31</v>
      </c>
      <c r="Q114" t="s">
        <v>123</v>
      </c>
      <c r="R114" t="s">
        <v>61</v>
      </c>
      <c r="S114" t="s">
        <v>89</v>
      </c>
      <c r="T114" t="s">
        <v>49</v>
      </c>
      <c r="U114" t="s">
        <v>50</v>
      </c>
      <c r="V114" t="s">
        <v>68</v>
      </c>
      <c r="W114" t="s">
        <v>52</v>
      </c>
      <c r="X114" t="s">
        <v>75</v>
      </c>
      <c r="Y114" t="s">
        <v>91</v>
      </c>
      <c r="Z114" t="s">
        <v>40</v>
      </c>
      <c r="AA114" t="s">
        <v>41</v>
      </c>
      <c r="AB114" t="s">
        <v>253</v>
      </c>
      <c r="AC114" t="s">
        <v>189</v>
      </c>
    </row>
    <row r="115" spans="5:46" ht="93.75" x14ac:dyDescent="0.4">
      <c r="E115">
        <v>1</v>
      </c>
      <c r="F115">
        <v>863</v>
      </c>
      <c r="G115" t="s">
        <v>25</v>
      </c>
      <c r="H115" s="1">
        <v>45588.587500000001</v>
      </c>
      <c r="I115" t="s">
        <v>26</v>
      </c>
      <c r="K115" t="s">
        <v>55</v>
      </c>
      <c r="L115" t="s">
        <v>28</v>
      </c>
      <c r="M115" t="s">
        <v>56</v>
      </c>
      <c r="N115" t="s">
        <v>57</v>
      </c>
      <c r="O115" t="s">
        <v>31</v>
      </c>
      <c r="Q115" t="s">
        <v>32</v>
      </c>
      <c r="R115" t="s">
        <v>33</v>
      </c>
      <c r="S115" t="s">
        <v>89</v>
      </c>
      <c r="T115" t="s">
        <v>90</v>
      </c>
      <c r="U115" t="s">
        <v>51</v>
      </c>
      <c r="V115" t="s">
        <v>103</v>
      </c>
      <c r="W115" t="s">
        <v>70</v>
      </c>
      <c r="X115" t="s">
        <v>106</v>
      </c>
      <c r="Y115" t="s">
        <v>109</v>
      </c>
      <c r="Z115" t="s">
        <v>40</v>
      </c>
      <c r="AA115" t="s">
        <v>41</v>
      </c>
      <c r="AB115" s="2" t="s">
        <v>254</v>
      </c>
      <c r="AC115" t="s">
        <v>77</v>
      </c>
      <c r="AD115" t="s">
        <v>79</v>
      </c>
      <c r="AE115" t="s">
        <v>43</v>
      </c>
      <c r="AF115" t="s">
        <v>82</v>
      </c>
    </row>
    <row r="116" spans="5:46" x14ac:dyDescent="0.4">
      <c r="E116">
        <v>1</v>
      </c>
      <c r="F116">
        <v>863</v>
      </c>
      <c r="G116" t="s">
        <v>25</v>
      </c>
      <c r="H116" s="1">
        <v>45588.586805555555</v>
      </c>
      <c r="I116" t="s">
        <v>26</v>
      </c>
      <c r="K116" t="s">
        <v>45</v>
      </c>
      <c r="L116" t="s">
        <v>28</v>
      </c>
      <c r="M116" t="s">
        <v>29</v>
      </c>
      <c r="N116" t="s">
        <v>46</v>
      </c>
      <c r="O116" t="s">
        <v>31</v>
      </c>
      <c r="Q116" t="s">
        <v>123</v>
      </c>
      <c r="R116" t="s">
        <v>61</v>
      </c>
      <c r="S116" t="s">
        <v>101</v>
      </c>
      <c r="U116" t="s">
        <v>51</v>
      </c>
      <c r="V116" t="s">
        <v>115</v>
      </c>
      <c r="W116" t="s">
        <v>178</v>
      </c>
      <c r="X116" t="s">
        <v>162</v>
      </c>
      <c r="Y116" t="s">
        <v>72</v>
      </c>
      <c r="AA116" t="s">
        <v>41</v>
      </c>
      <c r="AB116" t="s">
        <v>255</v>
      </c>
      <c r="AC116" t="s">
        <v>93</v>
      </c>
      <c r="AD116" t="s">
        <v>84</v>
      </c>
      <c r="AE116" t="s">
        <v>85</v>
      </c>
    </row>
    <row r="117" spans="5:46" x14ac:dyDescent="0.4">
      <c r="E117">
        <v>1</v>
      </c>
      <c r="F117">
        <v>863</v>
      </c>
      <c r="G117" t="s">
        <v>25</v>
      </c>
      <c r="H117" s="1">
        <v>45588.586805555555</v>
      </c>
      <c r="I117" t="s">
        <v>26</v>
      </c>
      <c r="K117" t="s">
        <v>142</v>
      </c>
      <c r="L117" t="s">
        <v>28</v>
      </c>
      <c r="M117" t="s">
        <v>56</v>
      </c>
      <c r="N117" t="s">
        <v>57</v>
      </c>
      <c r="O117" t="s">
        <v>58</v>
      </c>
      <c r="P117" t="s">
        <v>108</v>
      </c>
      <c r="R117" t="s">
        <v>74</v>
      </c>
      <c r="U117" t="s">
        <v>50</v>
      </c>
      <c r="V117" t="s">
        <v>37</v>
      </c>
      <c r="W117" t="s">
        <v>64</v>
      </c>
      <c r="X117" t="s">
        <v>105</v>
      </c>
      <c r="Y117" t="s">
        <v>91</v>
      </c>
      <c r="Z117" t="s">
        <v>40</v>
      </c>
      <c r="AA117" t="s">
        <v>41</v>
      </c>
      <c r="AB117" t="s">
        <v>256</v>
      </c>
      <c r="AC117" t="s">
        <v>83</v>
      </c>
    </row>
    <row r="118" spans="5:46" x14ac:dyDescent="0.4">
      <c r="E118">
        <v>1</v>
      </c>
      <c r="F118">
        <v>863</v>
      </c>
      <c r="G118" t="s">
        <v>25</v>
      </c>
      <c r="H118" s="1">
        <v>45588.586805555555</v>
      </c>
      <c r="I118" t="s">
        <v>26</v>
      </c>
      <c r="K118" t="s">
        <v>45</v>
      </c>
      <c r="L118" t="s">
        <v>28</v>
      </c>
      <c r="M118" t="s">
        <v>29</v>
      </c>
      <c r="N118" t="s">
        <v>46</v>
      </c>
      <c r="O118" t="s">
        <v>31</v>
      </c>
      <c r="Q118" t="s">
        <v>257</v>
      </c>
      <c r="R118" t="s">
        <v>89</v>
      </c>
      <c r="U118" t="s">
        <v>50</v>
      </c>
      <c r="V118" t="s">
        <v>103</v>
      </c>
      <c r="W118" t="s">
        <v>71</v>
      </c>
      <c r="Z118" t="s">
        <v>40</v>
      </c>
      <c r="AA118" t="s">
        <v>41</v>
      </c>
      <c r="AB118" t="s">
        <v>258</v>
      </c>
      <c r="AC118" t="s">
        <v>81</v>
      </c>
    </row>
    <row r="119" spans="5:46" ht="168.75" x14ac:dyDescent="0.4">
      <c r="E119">
        <v>1</v>
      </c>
      <c r="F119">
        <v>863</v>
      </c>
      <c r="G119" t="s">
        <v>25</v>
      </c>
      <c r="H119" s="1">
        <v>45588.586111111108</v>
      </c>
      <c r="I119" t="s">
        <v>26</v>
      </c>
      <c r="K119" t="s">
        <v>45</v>
      </c>
      <c r="L119" t="s">
        <v>28</v>
      </c>
      <c r="M119" t="s">
        <v>73</v>
      </c>
      <c r="N119" t="s">
        <v>57</v>
      </c>
      <c r="O119" t="s">
        <v>58</v>
      </c>
      <c r="P119" t="s">
        <v>59</v>
      </c>
      <c r="R119" t="s">
        <v>47</v>
      </c>
      <c r="S119" t="s">
        <v>117</v>
      </c>
      <c r="T119" t="s">
        <v>154</v>
      </c>
      <c r="U119" t="s">
        <v>50</v>
      </c>
      <c r="V119" t="s">
        <v>37</v>
      </c>
      <c r="W119" t="s">
        <v>178</v>
      </c>
      <c r="X119" t="s">
        <v>39</v>
      </c>
      <c r="Y119" t="s">
        <v>106</v>
      </c>
      <c r="Z119" t="s">
        <v>40</v>
      </c>
      <c r="AA119" t="s">
        <v>41</v>
      </c>
      <c r="AB119" s="2" t="s">
        <v>259</v>
      </c>
      <c r="AC119" t="s">
        <v>44</v>
      </c>
      <c r="AT119" t="s">
        <v>260</v>
      </c>
    </row>
    <row r="120" spans="5:46" x14ac:dyDescent="0.4">
      <c r="E120">
        <v>1</v>
      </c>
      <c r="F120">
        <v>863</v>
      </c>
      <c r="G120" t="s">
        <v>25</v>
      </c>
      <c r="H120" s="1">
        <v>45588.586111111108</v>
      </c>
      <c r="I120" t="s">
        <v>26</v>
      </c>
      <c r="K120" t="s">
        <v>45</v>
      </c>
      <c r="L120" t="s">
        <v>28</v>
      </c>
      <c r="M120" t="s">
        <v>73</v>
      </c>
      <c r="N120" t="s">
        <v>30</v>
      </c>
      <c r="O120" t="s">
        <v>58</v>
      </c>
      <c r="P120" t="s">
        <v>134</v>
      </c>
      <c r="R120" t="s">
        <v>34</v>
      </c>
      <c r="S120" t="s">
        <v>74</v>
      </c>
      <c r="T120" t="s">
        <v>101</v>
      </c>
      <c r="U120" t="s">
        <v>50</v>
      </c>
      <c r="V120" t="s">
        <v>36</v>
      </c>
      <c r="W120" t="s">
        <v>52</v>
      </c>
      <c r="X120" t="s">
        <v>125</v>
      </c>
      <c r="Y120" t="s">
        <v>162</v>
      </c>
      <c r="Z120" t="s">
        <v>40</v>
      </c>
      <c r="AA120" t="s">
        <v>54</v>
      </c>
      <c r="AT120" t="s">
        <v>261</v>
      </c>
    </row>
    <row r="121" spans="5:46" x14ac:dyDescent="0.4">
      <c r="E121">
        <v>1</v>
      </c>
      <c r="F121">
        <v>863</v>
      </c>
      <c r="G121" t="s">
        <v>25</v>
      </c>
      <c r="H121" s="1">
        <v>45588.584722222222</v>
      </c>
      <c r="I121" t="s">
        <v>26</v>
      </c>
      <c r="K121" t="s">
        <v>55</v>
      </c>
      <c r="L121" t="s">
        <v>28</v>
      </c>
      <c r="M121" t="s">
        <v>56</v>
      </c>
      <c r="N121" t="s">
        <v>46</v>
      </c>
      <c r="O121" t="s">
        <v>31</v>
      </c>
      <c r="Q121" t="s">
        <v>114</v>
      </c>
      <c r="R121" t="s">
        <v>34</v>
      </c>
      <c r="S121" t="s">
        <v>118</v>
      </c>
      <c r="T121" t="s">
        <v>48</v>
      </c>
      <c r="U121" t="s">
        <v>50</v>
      </c>
      <c r="V121" t="s">
        <v>103</v>
      </c>
      <c r="W121" t="s">
        <v>64</v>
      </c>
      <c r="X121" t="s">
        <v>91</v>
      </c>
      <c r="Y121" t="s">
        <v>99</v>
      </c>
      <c r="Z121" t="s">
        <v>40</v>
      </c>
      <c r="AA121" t="s">
        <v>54</v>
      </c>
    </row>
    <row r="122" spans="5:46" x14ac:dyDescent="0.4">
      <c r="E122">
        <v>1</v>
      </c>
      <c r="F122">
        <v>863</v>
      </c>
      <c r="G122" t="s">
        <v>25</v>
      </c>
      <c r="H122" s="1">
        <v>45588.584722222222</v>
      </c>
      <c r="I122" t="s">
        <v>26</v>
      </c>
      <c r="K122" t="s">
        <v>55</v>
      </c>
      <c r="L122" t="s">
        <v>28</v>
      </c>
      <c r="M122" t="s">
        <v>29</v>
      </c>
      <c r="N122" t="s">
        <v>122</v>
      </c>
      <c r="O122" t="s">
        <v>31</v>
      </c>
      <c r="Q122" t="s">
        <v>123</v>
      </c>
      <c r="R122" t="s">
        <v>74</v>
      </c>
      <c r="S122" t="s">
        <v>48</v>
      </c>
      <c r="U122" t="s">
        <v>36</v>
      </c>
      <c r="W122" t="s">
        <v>38</v>
      </c>
      <c r="Z122" t="s">
        <v>40</v>
      </c>
      <c r="AA122" t="s">
        <v>54</v>
      </c>
    </row>
    <row r="123" spans="5:46" x14ac:dyDescent="0.4">
      <c r="E123">
        <v>1</v>
      </c>
      <c r="F123">
        <v>863</v>
      </c>
      <c r="G123" t="s">
        <v>25</v>
      </c>
      <c r="H123" s="1">
        <v>45588.584722222222</v>
      </c>
      <c r="I123" t="s">
        <v>26</v>
      </c>
      <c r="K123" t="s">
        <v>45</v>
      </c>
      <c r="L123" t="s">
        <v>28</v>
      </c>
      <c r="M123" t="s">
        <v>56</v>
      </c>
      <c r="N123" t="s">
        <v>30</v>
      </c>
      <c r="O123" t="s">
        <v>31</v>
      </c>
      <c r="Q123" t="s">
        <v>123</v>
      </c>
      <c r="R123" t="s">
        <v>34</v>
      </c>
      <c r="S123" t="s">
        <v>74</v>
      </c>
      <c r="T123" t="s">
        <v>61</v>
      </c>
      <c r="U123" t="s">
        <v>50</v>
      </c>
      <c r="V123" t="s">
        <v>51</v>
      </c>
      <c r="W123" t="s">
        <v>64</v>
      </c>
      <c r="X123" t="s">
        <v>38</v>
      </c>
      <c r="Y123" t="s">
        <v>70</v>
      </c>
      <c r="Z123" t="s">
        <v>40</v>
      </c>
      <c r="AA123" t="s">
        <v>54</v>
      </c>
    </row>
    <row r="124" spans="5:46" x14ac:dyDescent="0.4">
      <c r="E124">
        <v>1</v>
      </c>
      <c r="F124">
        <v>863</v>
      </c>
      <c r="G124" t="s">
        <v>25</v>
      </c>
      <c r="H124" s="1">
        <v>45588.584027777775</v>
      </c>
      <c r="I124" t="s">
        <v>26</v>
      </c>
      <c r="K124" t="s">
        <v>27</v>
      </c>
      <c r="L124" t="s">
        <v>28</v>
      </c>
      <c r="M124" t="s">
        <v>73</v>
      </c>
      <c r="N124" t="s">
        <v>122</v>
      </c>
      <c r="O124" t="s">
        <v>31</v>
      </c>
      <c r="Q124" t="s">
        <v>114</v>
      </c>
      <c r="R124" t="s">
        <v>33</v>
      </c>
      <c r="S124" t="s">
        <v>89</v>
      </c>
      <c r="T124" t="s">
        <v>110</v>
      </c>
      <c r="U124" t="s">
        <v>50</v>
      </c>
      <c r="V124" t="s">
        <v>103</v>
      </c>
      <c r="W124" t="s">
        <v>91</v>
      </c>
      <c r="X124" t="s">
        <v>38</v>
      </c>
      <c r="Y124" t="s">
        <v>53</v>
      </c>
      <c r="Z124" t="s">
        <v>40</v>
      </c>
      <c r="AA124" t="s">
        <v>54</v>
      </c>
    </row>
    <row r="125" spans="5:46" ht="168.75" x14ac:dyDescent="0.4">
      <c r="E125">
        <v>1</v>
      </c>
      <c r="F125">
        <v>863</v>
      </c>
      <c r="G125" t="s">
        <v>25</v>
      </c>
      <c r="H125" s="1">
        <v>45588.584027777775</v>
      </c>
      <c r="I125" t="s">
        <v>26</v>
      </c>
      <c r="K125" t="s">
        <v>55</v>
      </c>
      <c r="L125" t="s">
        <v>28</v>
      </c>
      <c r="M125" t="s">
        <v>56</v>
      </c>
      <c r="N125" t="s">
        <v>66</v>
      </c>
      <c r="O125" t="s">
        <v>58</v>
      </c>
      <c r="P125" t="s">
        <v>59</v>
      </c>
      <c r="R125" t="s">
        <v>74</v>
      </c>
      <c r="S125" t="s">
        <v>61</v>
      </c>
      <c r="T125" t="s">
        <v>154</v>
      </c>
      <c r="U125" t="s">
        <v>50</v>
      </c>
      <c r="V125" t="s">
        <v>103</v>
      </c>
      <c r="W125" t="s">
        <v>64</v>
      </c>
      <c r="X125" t="s">
        <v>38</v>
      </c>
      <c r="Y125" t="s">
        <v>133</v>
      </c>
      <c r="Z125" t="s">
        <v>40</v>
      </c>
      <c r="AA125" t="s">
        <v>41</v>
      </c>
      <c r="AB125" s="2" t="s">
        <v>262</v>
      </c>
      <c r="AC125" t="s">
        <v>81</v>
      </c>
      <c r="AT125" s="2" t="s">
        <v>263</v>
      </c>
    </row>
    <row r="126" spans="5:46" ht="131.25" x14ac:dyDescent="0.4">
      <c r="E126">
        <v>1</v>
      </c>
      <c r="F126">
        <v>863</v>
      </c>
      <c r="G126" t="s">
        <v>25</v>
      </c>
      <c r="H126" s="1">
        <v>45588.584027777775</v>
      </c>
      <c r="I126" t="s">
        <v>26</v>
      </c>
      <c r="K126" t="s">
        <v>45</v>
      </c>
      <c r="L126" t="s">
        <v>28</v>
      </c>
      <c r="M126" t="s">
        <v>29</v>
      </c>
      <c r="N126" t="s">
        <v>30</v>
      </c>
      <c r="O126" t="s">
        <v>58</v>
      </c>
      <c r="P126" t="s">
        <v>108</v>
      </c>
      <c r="R126" t="s">
        <v>89</v>
      </c>
      <c r="S126" t="s">
        <v>90</v>
      </c>
      <c r="T126" t="s">
        <v>110</v>
      </c>
      <c r="U126" t="s">
        <v>36</v>
      </c>
      <c r="V126" t="s">
        <v>63</v>
      </c>
      <c r="W126" t="s">
        <v>133</v>
      </c>
      <c r="X126" t="s">
        <v>106</v>
      </c>
      <c r="Z126" t="s">
        <v>40</v>
      </c>
      <c r="AA126" t="s">
        <v>41</v>
      </c>
      <c r="AB126" s="2" t="s">
        <v>264</v>
      </c>
      <c r="AC126" t="s">
        <v>82</v>
      </c>
      <c r="AD126" t="s">
        <v>85</v>
      </c>
      <c r="AT126" t="s">
        <v>265</v>
      </c>
    </row>
    <row r="127" spans="5:46" x14ac:dyDescent="0.4">
      <c r="E127">
        <v>1</v>
      </c>
      <c r="F127">
        <v>863</v>
      </c>
      <c r="G127" t="s">
        <v>25</v>
      </c>
      <c r="H127" s="1">
        <v>45588.584027777775</v>
      </c>
      <c r="I127" t="s">
        <v>26</v>
      </c>
      <c r="K127" t="s">
        <v>142</v>
      </c>
      <c r="L127" t="s">
        <v>28</v>
      </c>
      <c r="M127" t="s">
        <v>73</v>
      </c>
      <c r="N127" t="s">
        <v>30</v>
      </c>
      <c r="O127" t="s">
        <v>58</v>
      </c>
      <c r="P127" t="s">
        <v>134</v>
      </c>
      <c r="R127" t="s">
        <v>60</v>
      </c>
      <c r="S127" t="s">
        <v>89</v>
      </c>
      <c r="T127" t="s">
        <v>110</v>
      </c>
      <c r="U127" t="s">
        <v>50</v>
      </c>
      <c r="W127" t="s">
        <v>53</v>
      </c>
      <c r="Z127" t="s">
        <v>40</v>
      </c>
      <c r="AA127" t="s">
        <v>41</v>
      </c>
      <c r="AB127" t="s">
        <v>266</v>
      </c>
      <c r="AC127" t="s">
        <v>81</v>
      </c>
    </row>
    <row r="128" spans="5:46" x14ac:dyDescent="0.4">
      <c r="E128">
        <v>1</v>
      </c>
      <c r="F128">
        <v>863</v>
      </c>
      <c r="G128" t="s">
        <v>25</v>
      </c>
      <c r="H128" s="1">
        <v>45588.583333333336</v>
      </c>
      <c r="I128" t="s">
        <v>26</v>
      </c>
      <c r="K128" t="s">
        <v>55</v>
      </c>
      <c r="L128" t="s">
        <v>28</v>
      </c>
      <c r="M128" t="s">
        <v>29</v>
      </c>
      <c r="N128" t="s">
        <v>30</v>
      </c>
      <c r="O128" t="s">
        <v>58</v>
      </c>
      <c r="P128" t="s">
        <v>108</v>
      </c>
      <c r="R128" t="s">
        <v>74</v>
      </c>
      <c r="S128" t="s">
        <v>48</v>
      </c>
      <c r="U128" t="s">
        <v>51</v>
      </c>
      <c r="V128" t="s">
        <v>68</v>
      </c>
      <c r="W128" t="s">
        <v>105</v>
      </c>
      <c r="X128" t="s">
        <v>109</v>
      </c>
      <c r="Z128" t="s">
        <v>40</v>
      </c>
      <c r="AA128" t="s">
        <v>41</v>
      </c>
      <c r="AB128" t="s">
        <v>267</v>
      </c>
      <c r="AC128" t="s">
        <v>44</v>
      </c>
      <c r="AT128" t="s">
        <v>268</v>
      </c>
    </row>
    <row r="129" spans="5:46" x14ac:dyDescent="0.4">
      <c r="E129">
        <v>1</v>
      </c>
      <c r="F129">
        <v>863</v>
      </c>
      <c r="G129" t="s">
        <v>25</v>
      </c>
      <c r="H129" s="1">
        <v>45588.582638888889</v>
      </c>
      <c r="I129" t="s">
        <v>26</v>
      </c>
      <c r="K129" t="s">
        <v>45</v>
      </c>
      <c r="L129" t="s">
        <v>28</v>
      </c>
      <c r="M129" t="s">
        <v>73</v>
      </c>
      <c r="N129" t="s">
        <v>122</v>
      </c>
      <c r="O129" t="s">
        <v>31</v>
      </c>
      <c r="Q129" t="s">
        <v>123</v>
      </c>
      <c r="R129" t="s">
        <v>33</v>
      </c>
      <c r="S129" t="s">
        <v>89</v>
      </c>
      <c r="T129" t="s">
        <v>90</v>
      </c>
      <c r="U129" t="s">
        <v>37</v>
      </c>
      <c r="V129" t="s">
        <v>68</v>
      </c>
      <c r="W129" t="s">
        <v>64</v>
      </c>
      <c r="X129" t="s">
        <v>75</v>
      </c>
      <c r="Y129" t="s">
        <v>109</v>
      </c>
      <c r="Z129" t="s">
        <v>40</v>
      </c>
      <c r="AA129" t="s">
        <v>54</v>
      </c>
    </row>
    <row r="130" spans="5:46" x14ac:dyDescent="0.4">
      <c r="E130">
        <v>1</v>
      </c>
      <c r="F130">
        <v>863</v>
      </c>
      <c r="G130" t="s">
        <v>25</v>
      </c>
      <c r="H130" s="1">
        <v>45588.579861111109</v>
      </c>
      <c r="I130" t="s">
        <v>26</v>
      </c>
      <c r="K130" t="s">
        <v>45</v>
      </c>
      <c r="L130" t="s">
        <v>28</v>
      </c>
      <c r="M130" t="s">
        <v>73</v>
      </c>
      <c r="N130" t="s">
        <v>57</v>
      </c>
      <c r="O130" t="s">
        <v>58</v>
      </c>
      <c r="P130" t="s">
        <v>108</v>
      </c>
      <c r="R130" t="s">
        <v>34</v>
      </c>
      <c r="S130" t="s">
        <v>61</v>
      </c>
      <c r="T130" t="s">
        <v>117</v>
      </c>
      <c r="U130" t="s">
        <v>50</v>
      </c>
      <c r="V130" t="s">
        <v>68</v>
      </c>
      <c r="W130" t="s">
        <v>75</v>
      </c>
      <c r="X130" t="s">
        <v>105</v>
      </c>
      <c r="Y130" t="s">
        <v>91</v>
      </c>
      <c r="Z130" t="s">
        <v>40</v>
      </c>
      <c r="AA130" t="s">
        <v>41</v>
      </c>
      <c r="AB130" t="s">
        <v>269</v>
      </c>
      <c r="AC130" t="s">
        <v>83</v>
      </c>
      <c r="AD130" t="s">
        <v>84</v>
      </c>
      <c r="AE130" t="s">
        <v>85</v>
      </c>
    </row>
    <row r="131" spans="5:46" ht="131.25" x14ac:dyDescent="0.4">
      <c r="E131">
        <v>1</v>
      </c>
      <c r="F131">
        <v>863</v>
      </c>
      <c r="G131" t="s">
        <v>25</v>
      </c>
      <c r="H131" s="1">
        <v>45588.579861111109</v>
      </c>
      <c r="I131" t="s">
        <v>26</v>
      </c>
      <c r="K131" t="s">
        <v>45</v>
      </c>
      <c r="L131" t="s">
        <v>28</v>
      </c>
      <c r="M131" t="s">
        <v>73</v>
      </c>
      <c r="N131" t="s">
        <v>57</v>
      </c>
      <c r="O131" t="s">
        <v>58</v>
      </c>
      <c r="P131" t="s">
        <v>59</v>
      </c>
      <c r="R131" t="s">
        <v>33</v>
      </c>
      <c r="S131" t="s">
        <v>34</v>
      </c>
      <c r="T131" t="s">
        <v>74</v>
      </c>
      <c r="U131" t="s">
        <v>50</v>
      </c>
      <c r="V131" t="s">
        <v>36</v>
      </c>
      <c r="W131" t="s">
        <v>105</v>
      </c>
      <c r="X131" t="s">
        <v>38</v>
      </c>
      <c r="Z131" t="s">
        <v>40</v>
      </c>
      <c r="AA131" t="s">
        <v>41</v>
      </c>
      <c r="AB131" t="s">
        <v>270</v>
      </c>
      <c r="AC131" t="s">
        <v>82</v>
      </c>
      <c r="AT131" s="2" t="s">
        <v>271</v>
      </c>
    </row>
    <row r="132" spans="5:46" x14ac:dyDescent="0.4">
      <c r="E132">
        <v>1</v>
      </c>
      <c r="F132">
        <v>863</v>
      </c>
      <c r="G132" t="s">
        <v>25</v>
      </c>
      <c r="H132" s="1">
        <v>45588.57916666667</v>
      </c>
      <c r="I132" t="s">
        <v>26</v>
      </c>
      <c r="K132" t="s">
        <v>142</v>
      </c>
      <c r="L132" t="s">
        <v>28</v>
      </c>
      <c r="M132" t="s">
        <v>29</v>
      </c>
      <c r="N132" t="s">
        <v>30</v>
      </c>
      <c r="O132" t="s">
        <v>58</v>
      </c>
      <c r="P132" t="s">
        <v>108</v>
      </c>
      <c r="R132" t="s">
        <v>89</v>
      </c>
      <c r="U132" t="s">
        <v>50</v>
      </c>
      <c r="W132" t="s">
        <v>64</v>
      </c>
      <c r="X132" t="s">
        <v>75</v>
      </c>
      <c r="Y132" t="s">
        <v>105</v>
      </c>
      <c r="Z132" t="s">
        <v>40</v>
      </c>
      <c r="AA132" t="s">
        <v>41</v>
      </c>
      <c r="AB132" t="s">
        <v>272</v>
      </c>
      <c r="AC132" t="s">
        <v>96</v>
      </c>
      <c r="AD132" t="s">
        <v>81</v>
      </c>
      <c r="AE132" t="s">
        <v>97</v>
      </c>
    </row>
    <row r="133" spans="5:46" x14ac:dyDescent="0.4">
      <c r="E133">
        <v>1</v>
      </c>
      <c r="F133">
        <v>863</v>
      </c>
      <c r="G133" t="s">
        <v>25</v>
      </c>
      <c r="H133" s="1">
        <v>45588.57916666667</v>
      </c>
      <c r="I133" t="s">
        <v>26</v>
      </c>
      <c r="K133" t="s">
        <v>27</v>
      </c>
      <c r="L133" t="s">
        <v>28</v>
      </c>
      <c r="M133" t="s">
        <v>56</v>
      </c>
      <c r="N133" t="s">
        <v>66</v>
      </c>
      <c r="O133" t="s">
        <v>31</v>
      </c>
      <c r="Q133" t="s">
        <v>88</v>
      </c>
      <c r="R133" t="s">
        <v>47</v>
      </c>
      <c r="S133" t="s">
        <v>89</v>
      </c>
      <c r="T133" t="s">
        <v>62</v>
      </c>
      <c r="U133" t="s">
        <v>51</v>
      </c>
      <c r="V133" t="s">
        <v>132</v>
      </c>
      <c r="W133" t="s">
        <v>52</v>
      </c>
      <c r="X133" t="s">
        <v>91</v>
      </c>
      <c r="Y133" t="s">
        <v>53</v>
      </c>
      <c r="Z133" t="s">
        <v>40</v>
      </c>
      <c r="AA133" t="s">
        <v>54</v>
      </c>
    </row>
    <row r="134" spans="5:46" ht="112.5" x14ac:dyDescent="0.4">
      <c r="E134">
        <v>1</v>
      </c>
      <c r="F134">
        <v>863</v>
      </c>
      <c r="G134" t="s">
        <v>25</v>
      </c>
      <c r="H134" s="1">
        <v>45588.578472222223</v>
      </c>
      <c r="I134" t="s">
        <v>26</v>
      </c>
      <c r="K134" t="s">
        <v>55</v>
      </c>
      <c r="L134" t="s">
        <v>28</v>
      </c>
      <c r="M134" t="s">
        <v>56</v>
      </c>
      <c r="N134" t="s">
        <v>30</v>
      </c>
      <c r="O134" t="s">
        <v>31</v>
      </c>
      <c r="Q134" t="s">
        <v>123</v>
      </c>
      <c r="R134" t="s">
        <v>74</v>
      </c>
      <c r="S134" t="s">
        <v>101</v>
      </c>
      <c r="U134" t="s">
        <v>50</v>
      </c>
      <c r="V134" t="s">
        <v>102</v>
      </c>
      <c r="W134" t="s">
        <v>64</v>
      </c>
      <c r="X134" t="s">
        <v>53</v>
      </c>
      <c r="Z134" t="s">
        <v>40</v>
      </c>
      <c r="AA134" t="s">
        <v>41</v>
      </c>
      <c r="AB134" s="2" t="s">
        <v>273</v>
      </c>
      <c r="AC134" t="s">
        <v>82</v>
      </c>
    </row>
    <row r="135" spans="5:46" x14ac:dyDescent="0.4">
      <c r="E135">
        <v>1</v>
      </c>
      <c r="F135">
        <v>863</v>
      </c>
      <c r="G135" t="s">
        <v>25</v>
      </c>
      <c r="H135" s="1">
        <v>45588.578472222223</v>
      </c>
      <c r="I135" t="s">
        <v>26</v>
      </c>
      <c r="K135" t="s">
        <v>45</v>
      </c>
      <c r="L135" t="s">
        <v>28</v>
      </c>
      <c r="M135" t="s">
        <v>56</v>
      </c>
      <c r="N135" t="s">
        <v>57</v>
      </c>
      <c r="O135" t="s">
        <v>31</v>
      </c>
      <c r="Q135" t="s">
        <v>88</v>
      </c>
      <c r="R135" t="s">
        <v>74</v>
      </c>
      <c r="U135" t="s">
        <v>103</v>
      </c>
      <c r="W135" t="s">
        <v>99</v>
      </c>
      <c r="Z135" t="s">
        <v>40</v>
      </c>
      <c r="AA135" t="s">
        <v>41</v>
      </c>
      <c r="AB135" t="s">
        <v>274</v>
      </c>
      <c r="AC135" t="s">
        <v>43</v>
      </c>
    </row>
    <row r="136" spans="5:46" x14ac:dyDescent="0.4">
      <c r="E136">
        <v>1</v>
      </c>
      <c r="F136">
        <v>863</v>
      </c>
      <c r="G136" t="s">
        <v>25</v>
      </c>
      <c r="H136" s="1">
        <v>45588.577777777777</v>
      </c>
      <c r="I136" t="s">
        <v>26</v>
      </c>
      <c r="K136" t="s">
        <v>55</v>
      </c>
      <c r="L136" t="s">
        <v>28</v>
      </c>
      <c r="M136" t="s">
        <v>73</v>
      </c>
      <c r="N136" t="s">
        <v>57</v>
      </c>
      <c r="O136" t="s">
        <v>58</v>
      </c>
      <c r="P136" t="s">
        <v>59</v>
      </c>
      <c r="R136" t="s">
        <v>89</v>
      </c>
      <c r="S136" t="s">
        <v>101</v>
      </c>
      <c r="T136" t="s">
        <v>62</v>
      </c>
      <c r="U136" t="s">
        <v>50</v>
      </c>
      <c r="V136" t="s">
        <v>68</v>
      </c>
      <c r="W136" t="s">
        <v>64</v>
      </c>
      <c r="X136" t="s">
        <v>52</v>
      </c>
      <c r="Y136" t="s">
        <v>109</v>
      </c>
      <c r="Z136" t="s">
        <v>40</v>
      </c>
      <c r="AA136" t="s">
        <v>54</v>
      </c>
    </row>
    <row r="137" spans="5:46" ht="187.5" x14ac:dyDescent="0.4">
      <c r="E137">
        <v>1</v>
      </c>
      <c r="F137">
        <v>863</v>
      </c>
      <c r="G137" t="s">
        <v>25</v>
      </c>
      <c r="H137" s="1">
        <v>45588.57708333333</v>
      </c>
      <c r="I137" t="s">
        <v>26</v>
      </c>
      <c r="K137" t="s">
        <v>27</v>
      </c>
      <c r="L137" t="s">
        <v>28</v>
      </c>
      <c r="M137" t="s">
        <v>56</v>
      </c>
      <c r="N137" t="s">
        <v>30</v>
      </c>
      <c r="O137" t="s">
        <v>58</v>
      </c>
      <c r="P137" t="s">
        <v>108</v>
      </c>
      <c r="R137" t="s">
        <v>33</v>
      </c>
      <c r="S137" t="s">
        <v>60</v>
      </c>
      <c r="T137" t="s">
        <v>74</v>
      </c>
      <c r="U137" t="s">
        <v>50</v>
      </c>
      <c r="V137" t="s">
        <v>37</v>
      </c>
      <c r="W137" t="s">
        <v>75</v>
      </c>
      <c r="X137" t="s">
        <v>105</v>
      </c>
      <c r="Y137" t="s">
        <v>111</v>
      </c>
      <c r="Z137" t="s">
        <v>40</v>
      </c>
      <c r="AA137" t="s">
        <v>41</v>
      </c>
      <c r="AB137" s="2" t="s">
        <v>275</v>
      </c>
      <c r="AC137" t="s">
        <v>81</v>
      </c>
      <c r="AD137" t="s">
        <v>82</v>
      </c>
      <c r="AE137" t="s">
        <v>83</v>
      </c>
      <c r="AF137" t="s">
        <v>84</v>
      </c>
      <c r="AG137" t="s">
        <v>85</v>
      </c>
    </row>
    <row r="138" spans="5:46" x14ac:dyDescent="0.4">
      <c r="E138">
        <v>1</v>
      </c>
      <c r="F138">
        <v>863</v>
      </c>
      <c r="G138" t="s">
        <v>25</v>
      </c>
      <c r="H138" s="1">
        <v>45588.576388888891</v>
      </c>
      <c r="I138" t="s">
        <v>26</v>
      </c>
      <c r="K138" t="s">
        <v>142</v>
      </c>
      <c r="L138" t="s">
        <v>28</v>
      </c>
      <c r="M138" t="s">
        <v>56</v>
      </c>
      <c r="N138" t="s">
        <v>57</v>
      </c>
      <c r="O138" t="s">
        <v>31</v>
      </c>
      <c r="Q138" t="s">
        <v>123</v>
      </c>
      <c r="R138" t="s">
        <v>61</v>
      </c>
      <c r="S138" t="s">
        <v>48</v>
      </c>
      <c r="T138" t="s">
        <v>101</v>
      </c>
      <c r="U138" t="s">
        <v>50</v>
      </c>
      <c r="V138" t="s">
        <v>157</v>
      </c>
      <c r="W138" t="s">
        <v>52</v>
      </c>
      <c r="X138" t="s">
        <v>105</v>
      </c>
      <c r="Y138" t="s">
        <v>70</v>
      </c>
      <c r="Z138" t="s">
        <v>40</v>
      </c>
      <c r="AA138" t="s">
        <v>41</v>
      </c>
      <c r="AB138" t="s">
        <v>276</v>
      </c>
      <c r="AC138" t="s">
        <v>43</v>
      </c>
      <c r="AD138" t="s">
        <v>81</v>
      </c>
      <c r="AE138" t="s">
        <v>84</v>
      </c>
    </row>
    <row r="139" spans="5:46" x14ac:dyDescent="0.4">
      <c r="E139">
        <v>1</v>
      </c>
      <c r="F139">
        <v>863</v>
      </c>
      <c r="G139" t="s">
        <v>25</v>
      </c>
      <c r="H139" s="1">
        <v>45588.574999999997</v>
      </c>
      <c r="I139" t="s">
        <v>26</v>
      </c>
      <c r="K139" t="s">
        <v>55</v>
      </c>
      <c r="L139" t="s">
        <v>28</v>
      </c>
      <c r="M139" t="s">
        <v>56</v>
      </c>
      <c r="N139" t="s">
        <v>57</v>
      </c>
      <c r="O139" t="s">
        <v>58</v>
      </c>
      <c r="P139" t="s">
        <v>108</v>
      </c>
      <c r="R139" t="s">
        <v>33</v>
      </c>
      <c r="S139" t="s">
        <v>74</v>
      </c>
      <c r="T139" t="s">
        <v>118</v>
      </c>
      <c r="U139" t="s">
        <v>50</v>
      </c>
      <c r="W139" t="s">
        <v>64</v>
      </c>
      <c r="X139" t="s">
        <v>52</v>
      </c>
      <c r="Y139" t="s">
        <v>125</v>
      </c>
      <c r="Z139" t="s">
        <v>40</v>
      </c>
      <c r="AA139" t="s">
        <v>41</v>
      </c>
      <c r="AB139" t="s">
        <v>277</v>
      </c>
      <c r="AC139" t="s">
        <v>84</v>
      </c>
      <c r="AT139" t="s">
        <v>278</v>
      </c>
    </row>
    <row r="140" spans="5:46" x14ac:dyDescent="0.4">
      <c r="E140">
        <v>1</v>
      </c>
      <c r="F140">
        <v>863</v>
      </c>
      <c r="G140" t="s">
        <v>25</v>
      </c>
      <c r="H140" s="1">
        <v>45588.574999999997</v>
      </c>
      <c r="I140" t="s">
        <v>26</v>
      </c>
      <c r="K140" t="s">
        <v>45</v>
      </c>
      <c r="L140" t="s">
        <v>28</v>
      </c>
      <c r="M140" t="s">
        <v>73</v>
      </c>
      <c r="N140" t="s">
        <v>57</v>
      </c>
      <c r="O140" t="s">
        <v>58</v>
      </c>
      <c r="P140" t="s">
        <v>59</v>
      </c>
      <c r="R140" t="s">
        <v>74</v>
      </c>
      <c r="S140" t="s">
        <v>61</v>
      </c>
      <c r="T140" t="s">
        <v>110</v>
      </c>
      <c r="U140" t="s">
        <v>50</v>
      </c>
      <c r="V140" t="s">
        <v>68</v>
      </c>
      <c r="W140" t="s">
        <v>64</v>
      </c>
      <c r="X140" t="s">
        <v>70</v>
      </c>
      <c r="Y140" t="s">
        <v>111</v>
      </c>
      <c r="Z140" t="s">
        <v>40</v>
      </c>
      <c r="AA140" t="s">
        <v>54</v>
      </c>
    </row>
    <row r="141" spans="5:46" ht="150" x14ac:dyDescent="0.4">
      <c r="E141">
        <v>1</v>
      </c>
      <c r="F141">
        <v>863</v>
      </c>
      <c r="G141" t="s">
        <v>25</v>
      </c>
      <c r="H141" s="1">
        <v>45588.574305555558</v>
      </c>
      <c r="I141" t="s">
        <v>26</v>
      </c>
      <c r="K141" t="s">
        <v>45</v>
      </c>
      <c r="L141" t="s">
        <v>28</v>
      </c>
      <c r="M141" t="s">
        <v>29</v>
      </c>
      <c r="N141" t="s">
        <v>122</v>
      </c>
      <c r="O141" t="s">
        <v>31</v>
      </c>
      <c r="Q141" t="s">
        <v>32</v>
      </c>
      <c r="R141" t="s">
        <v>33</v>
      </c>
      <c r="S141" t="s">
        <v>34</v>
      </c>
      <c r="T141" t="s">
        <v>35</v>
      </c>
      <c r="U141" t="s">
        <v>50</v>
      </c>
      <c r="V141" t="s">
        <v>63</v>
      </c>
      <c r="W141" t="s">
        <v>64</v>
      </c>
      <c r="X141" t="s">
        <v>52</v>
      </c>
      <c r="Y141" t="s">
        <v>105</v>
      </c>
      <c r="Z141" t="s">
        <v>40</v>
      </c>
      <c r="AA141" t="s">
        <v>41</v>
      </c>
      <c r="AB141" s="2" t="s">
        <v>279</v>
      </c>
      <c r="AC141" t="s">
        <v>77</v>
      </c>
      <c r="AD141" t="s">
        <v>79</v>
      </c>
      <c r="AE141" t="s">
        <v>97</v>
      </c>
    </row>
    <row r="142" spans="5:46" x14ac:dyDescent="0.4">
      <c r="E142">
        <v>1</v>
      </c>
      <c r="F142">
        <v>863</v>
      </c>
      <c r="G142" t="s">
        <v>25</v>
      </c>
      <c r="H142" s="1">
        <v>45588.574305555558</v>
      </c>
      <c r="I142" t="s">
        <v>26</v>
      </c>
      <c r="K142" t="s">
        <v>45</v>
      </c>
      <c r="L142" t="s">
        <v>28</v>
      </c>
      <c r="M142" t="s">
        <v>56</v>
      </c>
      <c r="N142" t="s">
        <v>46</v>
      </c>
      <c r="O142" t="s">
        <v>58</v>
      </c>
      <c r="P142" t="s">
        <v>108</v>
      </c>
      <c r="R142" t="s">
        <v>33</v>
      </c>
      <c r="S142" t="s">
        <v>74</v>
      </c>
      <c r="T142" t="s">
        <v>90</v>
      </c>
      <c r="U142" t="s">
        <v>50</v>
      </c>
      <c r="V142" t="s">
        <v>103</v>
      </c>
      <c r="W142" t="s">
        <v>52</v>
      </c>
      <c r="X142" t="s">
        <v>91</v>
      </c>
      <c r="Y142" t="s">
        <v>38</v>
      </c>
      <c r="Z142" t="s">
        <v>40</v>
      </c>
      <c r="AA142" t="s">
        <v>41</v>
      </c>
      <c r="AB142" t="s">
        <v>280</v>
      </c>
      <c r="AC142" t="s">
        <v>77</v>
      </c>
    </row>
    <row r="143" spans="5:46" x14ac:dyDescent="0.4">
      <c r="E143">
        <v>1</v>
      </c>
      <c r="F143">
        <v>863</v>
      </c>
      <c r="G143" t="s">
        <v>25</v>
      </c>
      <c r="H143" s="1">
        <v>45588.572222222225</v>
      </c>
      <c r="I143" t="s">
        <v>26</v>
      </c>
      <c r="K143" t="s">
        <v>55</v>
      </c>
      <c r="L143" t="s">
        <v>28</v>
      </c>
      <c r="M143" t="s">
        <v>56</v>
      </c>
      <c r="N143" t="s">
        <v>57</v>
      </c>
      <c r="O143" t="s">
        <v>58</v>
      </c>
      <c r="P143" t="s">
        <v>190</v>
      </c>
      <c r="R143" t="s">
        <v>47</v>
      </c>
      <c r="U143" t="s">
        <v>50</v>
      </c>
      <c r="V143" t="s">
        <v>103</v>
      </c>
      <c r="W143" t="s">
        <v>91</v>
      </c>
      <c r="Z143" t="s">
        <v>40</v>
      </c>
      <c r="AA143" t="s">
        <v>41</v>
      </c>
      <c r="AB143" t="s">
        <v>281</v>
      </c>
      <c r="AC143" t="s">
        <v>82</v>
      </c>
      <c r="AD143" t="s">
        <v>83</v>
      </c>
      <c r="AT143" t="s">
        <v>282</v>
      </c>
    </row>
    <row r="144" spans="5:46" x14ac:dyDescent="0.4">
      <c r="E144">
        <v>1</v>
      </c>
      <c r="F144">
        <v>863</v>
      </c>
      <c r="G144" t="s">
        <v>25</v>
      </c>
      <c r="H144" s="1">
        <v>45588.571527777778</v>
      </c>
      <c r="I144" t="s">
        <v>26</v>
      </c>
      <c r="K144" t="s">
        <v>55</v>
      </c>
      <c r="L144" t="s">
        <v>28</v>
      </c>
      <c r="M144" t="s">
        <v>56</v>
      </c>
      <c r="N144" t="s">
        <v>66</v>
      </c>
      <c r="O144" t="s">
        <v>31</v>
      </c>
      <c r="Q144" t="s">
        <v>32</v>
      </c>
      <c r="R144" t="s">
        <v>74</v>
      </c>
      <c r="S144" t="s">
        <v>154</v>
      </c>
      <c r="T144" t="s">
        <v>101</v>
      </c>
      <c r="U144" t="s">
        <v>50</v>
      </c>
      <c r="V144" t="s">
        <v>115</v>
      </c>
      <c r="W144" t="s">
        <v>105</v>
      </c>
      <c r="X144" t="s">
        <v>38</v>
      </c>
      <c r="Y144" t="s">
        <v>39</v>
      </c>
      <c r="Z144" t="s">
        <v>40</v>
      </c>
      <c r="AA144" t="s">
        <v>54</v>
      </c>
    </row>
    <row r="145" spans="5:46" x14ac:dyDescent="0.4">
      <c r="E145">
        <v>1</v>
      </c>
      <c r="F145">
        <v>863</v>
      </c>
      <c r="G145" t="s">
        <v>25</v>
      </c>
      <c r="H145" s="1">
        <v>45588.571527777778</v>
      </c>
      <c r="I145" t="s">
        <v>26</v>
      </c>
      <c r="K145" t="s">
        <v>142</v>
      </c>
      <c r="L145" t="s">
        <v>283</v>
      </c>
      <c r="M145" t="s">
        <v>29</v>
      </c>
      <c r="N145" t="s">
        <v>122</v>
      </c>
      <c r="O145" t="s">
        <v>31</v>
      </c>
      <c r="Q145" t="s">
        <v>88</v>
      </c>
      <c r="R145" t="s">
        <v>33</v>
      </c>
      <c r="S145" t="s">
        <v>34</v>
      </c>
      <c r="T145" t="s">
        <v>74</v>
      </c>
      <c r="U145" t="s">
        <v>50</v>
      </c>
      <c r="V145" t="s">
        <v>63</v>
      </c>
      <c r="W145" t="s">
        <v>52</v>
      </c>
      <c r="X145" t="s">
        <v>38</v>
      </c>
      <c r="Y145" t="s">
        <v>70</v>
      </c>
      <c r="Z145" t="s">
        <v>40</v>
      </c>
      <c r="AA145" t="s">
        <v>54</v>
      </c>
    </row>
    <row r="146" spans="5:46" x14ac:dyDescent="0.4">
      <c r="E146">
        <v>1</v>
      </c>
      <c r="F146">
        <v>863</v>
      </c>
      <c r="G146" t="s">
        <v>25</v>
      </c>
      <c r="H146" s="1">
        <v>45588.570138888892</v>
      </c>
      <c r="I146" t="s">
        <v>26</v>
      </c>
      <c r="K146" t="s">
        <v>45</v>
      </c>
      <c r="L146" t="s">
        <v>28</v>
      </c>
      <c r="M146" t="s">
        <v>56</v>
      </c>
      <c r="N146" t="s">
        <v>46</v>
      </c>
      <c r="O146" t="s">
        <v>31</v>
      </c>
      <c r="Q146" t="s">
        <v>123</v>
      </c>
      <c r="R146" t="s">
        <v>61</v>
      </c>
      <c r="S146" t="s">
        <v>154</v>
      </c>
      <c r="T146" t="s">
        <v>48</v>
      </c>
      <c r="U146" t="s">
        <v>103</v>
      </c>
      <c r="V146" t="s">
        <v>63</v>
      </c>
      <c r="W146" t="s">
        <v>91</v>
      </c>
      <c r="X146" t="s">
        <v>178</v>
      </c>
      <c r="Y146" t="s">
        <v>70</v>
      </c>
      <c r="Z146" t="s">
        <v>40</v>
      </c>
      <c r="AA146" t="s">
        <v>54</v>
      </c>
    </row>
    <row r="147" spans="5:46" x14ac:dyDescent="0.4">
      <c r="E147">
        <v>1</v>
      </c>
      <c r="F147">
        <v>863</v>
      </c>
      <c r="G147" t="s">
        <v>25</v>
      </c>
      <c r="H147" s="1">
        <v>45588.570138888892</v>
      </c>
      <c r="I147" t="s">
        <v>26</v>
      </c>
      <c r="K147" t="s">
        <v>27</v>
      </c>
      <c r="L147" t="s">
        <v>28</v>
      </c>
      <c r="M147" t="s">
        <v>56</v>
      </c>
      <c r="N147" t="s">
        <v>30</v>
      </c>
      <c r="O147" t="s">
        <v>58</v>
      </c>
      <c r="P147" t="s">
        <v>108</v>
      </c>
      <c r="R147" t="s">
        <v>61</v>
      </c>
      <c r="S147" t="s">
        <v>101</v>
      </c>
      <c r="U147" t="s">
        <v>132</v>
      </c>
      <c r="V147" t="s">
        <v>115</v>
      </c>
      <c r="W147" t="s">
        <v>38</v>
      </c>
      <c r="X147" t="s">
        <v>109</v>
      </c>
      <c r="Z147" t="s">
        <v>40</v>
      </c>
      <c r="AA147" t="s">
        <v>41</v>
      </c>
      <c r="AB147" t="s">
        <v>284</v>
      </c>
      <c r="AC147" t="s">
        <v>81</v>
      </c>
      <c r="AD147" t="s">
        <v>82</v>
      </c>
    </row>
    <row r="148" spans="5:46" x14ac:dyDescent="0.4">
      <c r="E148">
        <v>1</v>
      </c>
      <c r="F148">
        <v>863</v>
      </c>
      <c r="G148" t="s">
        <v>25</v>
      </c>
      <c r="H148" s="1">
        <v>45588.569444444445</v>
      </c>
      <c r="I148" t="s">
        <v>26</v>
      </c>
      <c r="K148" t="s">
        <v>45</v>
      </c>
      <c r="L148" t="s">
        <v>28</v>
      </c>
      <c r="M148" t="s">
        <v>73</v>
      </c>
      <c r="N148" t="s">
        <v>57</v>
      </c>
      <c r="O148" t="s">
        <v>58</v>
      </c>
      <c r="P148" t="s">
        <v>108</v>
      </c>
      <c r="R148" t="s">
        <v>33</v>
      </c>
      <c r="S148" t="s">
        <v>34</v>
      </c>
      <c r="T148" t="s">
        <v>74</v>
      </c>
      <c r="U148" t="s">
        <v>50</v>
      </c>
      <c r="V148" t="s">
        <v>103</v>
      </c>
      <c r="W148" t="s">
        <v>64</v>
      </c>
      <c r="X148" t="s">
        <v>38</v>
      </c>
      <c r="Y148" t="s">
        <v>70</v>
      </c>
      <c r="Z148" t="s">
        <v>40</v>
      </c>
      <c r="AA148" t="s">
        <v>41</v>
      </c>
      <c r="AB148" t="s">
        <v>285</v>
      </c>
      <c r="AC148" t="s">
        <v>77</v>
      </c>
    </row>
    <row r="149" spans="5:46" ht="225" x14ac:dyDescent="0.4">
      <c r="E149">
        <v>1</v>
      </c>
      <c r="F149">
        <v>863</v>
      </c>
      <c r="G149" t="s">
        <v>25</v>
      </c>
      <c r="H149" s="1">
        <v>45588.568749999999</v>
      </c>
      <c r="I149" t="s">
        <v>26</v>
      </c>
      <c r="K149" t="s">
        <v>55</v>
      </c>
      <c r="L149" t="s">
        <v>28</v>
      </c>
      <c r="M149" t="s">
        <v>56</v>
      </c>
      <c r="N149" t="s">
        <v>30</v>
      </c>
      <c r="O149" t="s">
        <v>31</v>
      </c>
      <c r="Q149" t="s">
        <v>123</v>
      </c>
      <c r="R149" t="s">
        <v>34</v>
      </c>
      <c r="S149" t="s">
        <v>74</v>
      </c>
      <c r="T149" t="s">
        <v>61</v>
      </c>
      <c r="U149" t="s">
        <v>50</v>
      </c>
      <c r="V149" t="s">
        <v>36</v>
      </c>
      <c r="W149" t="s">
        <v>125</v>
      </c>
      <c r="X149" t="s">
        <v>178</v>
      </c>
      <c r="Y149" t="s">
        <v>111</v>
      </c>
      <c r="Z149" t="s">
        <v>40</v>
      </c>
      <c r="AA149" t="s">
        <v>41</v>
      </c>
      <c r="AB149" s="2" t="s">
        <v>286</v>
      </c>
      <c r="AC149" t="s">
        <v>43</v>
      </c>
      <c r="AD149" t="s">
        <v>82</v>
      </c>
    </row>
    <row r="150" spans="5:46" ht="187.5" x14ac:dyDescent="0.4">
      <c r="E150">
        <v>1</v>
      </c>
      <c r="F150">
        <v>863</v>
      </c>
      <c r="G150" t="s">
        <v>25</v>
      </c>
      <c r="H150" s="1">
        <v>45588.568749999999</v>
      </c>
      <c r="I150" t="s">
        <v>26</v>
      </c>
      <c r="K150" t="s">
        <v>55</v>
      </c>
      <c r="L150" t="s">
        <v>28</v>
      </c>
      <c r="M150" t="s">
        <v>73</v>
      </c>
      <c r="N150" t="s">
        <v>122</v>
      </c>
      <c r="O150" t="s">
        <v>31</v>
      </c>
      <c r="Q150" t="s">
        <v>88</v>
      </c>
      <c r="R150" t="s">
        <v>101</v>
      </c>
      <c r="U150" t="s">
        <v>157</v>
      </c>
      <c r="W150" t="s">
        <v>38</v>
      </c>
      <c r="X150" t="s">
        <v>39</v>
      </c>
      <c r="Y150" t="s">
        <v>287</v>
      </c>
      <c r="Z150" t="s">
        <v>40</v>
      </c>
      <c r="AA150" t="s">
        <v>41</v>
      </c>
      <c r="AB150" s="2" t="s">
        <v>288</v>
      </c>
      <c r="AC150" t="s">
        <v>189</v>
      </c>
      <c r="AT150" s="2" t="s">
        <v>289</v>
      </c>
    </row>
    <row r="151" spans="5:46" x14ac:dyDescent="0.4">
      <c r="E151">
        <v>1</v>
      </c>
      <c r="F151">
        <v>863</v>
      </c>
      <c r="G151" t="s">
        <v>25</v>
      </c>
      <c r="H151" s="1">
        <v>45588.566666666666</v>
      </c>
      <c r="I151" t="s">
        <v>26</v>
      </c>
      <c r="K151" t="s">
        <v>27</v>
      </c>
      <c r="L151" t="s">
        <v>28</v>
      </c>
      <c r="M151" t="s">
        <v>144</v>
      </c>
      <c r="N151" t="s">
        <v>122</v>
      </c>
      <c r="O151" t="s">
        <v>31</v>
      </c>
      <c r="Q151" t="s">
        <v>32</v>
      </c>
      <c r="R151" t="s">
        <v>60</v>
      </c>
      <c r="S151" t="s">
        <v>34</v>
      </c>
      <c r="T151" t="s">
        <v>74</v>
      </c>
      <c r="U151" t="s">
        <v>50</v>
      </c>
      <c r="W151" t="s">
        <v>125</v>
      </c>
      <c r="Z151" t="s">
        <v>40</v>
      </c>
      <c r="AA151" t="s">
        <v>41</v>
      </c>
      <c r="AB151" t="s">
        <v>290</v>
      </c>
      <c r="AC151" t="s">
        <v>43</v>
      </c>
      <c r="AD151" t="s">
        <v>44</v>
      </c>
      <c r="AT151" t="s">
        <v>291</v>
      </c>
    </row>
    <row r="152" spans="5:46" x14ac:dyDescent="0.4">
      <c r="E152">
        <v>1</v>
      </c>
      <c r="F152">
        <v>863</v>
      </c>
      <c r="G152" t="s">
        <v>25</v>
      </c>
      <c r="H152" s="1">
        <v>45588.563888888886</v>
      </c>
      <c r="I152" t="s">
        <v>26</v>
      </c>
      <c r="K152" t="s">
        <v>45</v>
      </c>
      <c r="L152" t="s">
        <v>28</v>
      </c>
      <c r="M152" t="s">
        <v>56</v>
      </c>
      <c r="N152" t="s">
        <v>30</v>
      </c>
      <c r="O152" t="s">
        <v>58</v>
      </c>
      <c r="P152" t="s">
        <v>108</v>
      </c>
      <c r="R152" t="s">
        <v>47</v>
      </c>
      <c r="S152" t="s">
        <v>48</v>
      </c>
      <c r="T152" t="s">
        <v>101</v>
      </c>
      <c r="U152" t="s">
        <v>235</v>
      </c>
      <c r="V152" t="s">
        <v>102</v>
      </c>
      <c r="W152" t="s">
        <v>52</v>
      </c>
      <c r="X152" t="s">
        <v>91</v>
      </c>
      <c r="Y152" t="s">
        <v>71</v>
      </c>
      <c r="Z152" t="s">
        <v>40</v>
      </c>
      <c r="AA152" t="s">
        <v>41</v>
      </c>
      <c r="AB152" t="s">
        <v>292</v>
      </c>
      <c r="AC152" t="s">
        <v>44</v>
      </c>
      <c r="AD152" t="s">
        <v>81</v>
      </c>
      <c r="AT152" t="s">
        <v>183</v>
      </c>
    </row>
    <row r="153" spans="5:46" ht="225" x14ac:dyDescent="0.4">
      <c r="E153">
        <v>1</v>
      </c>
      <c r="F153">
        <v>863</v>
      </c>
      <c r="G153" t="s">
        <v>25</v>
      </c>
      <c r="H153" s="1">
        <v>45588.563888888886</v>
      </c>
      <c r="I153" t="s">
        <v>26</v>
      </c>
      <c r="K153" t="s">
        <v>45</v>
      </c>
      <c r="L153" t="s">
        <v>28</v>
      </c>
      <c r="M153" t="s">
        <v>29</v>
      </c>
      <c r="N153" t="s">
        <v>66</v>
      </c>
      <c r="O153" t="s">
        <v>31</v>
      </c>
      <c r="Q153" t="s">
        <v>293</v>
      </c>
      <c r="R153" t="s">
        <v>61</v>
      </c>
      <c r="S153" t="s">
        <v>89</v>
      </c>
      <c r="T153" t="s">
        <v>101</v>
      </c>
      <c r="U153" t="s">
        <v>50</v>
      </c>
      <c r="V153" t="s">
        <v>36</v>
      </c>
      <c r="W153" t="s">
        <v>53</v>
      </c>
      <c r="X153" t="s">
        <v>70</v>
      </c>
      <c r="Z153" t="s">
        <v>40</v>
      </c>
      <c r="AA153" t="s">
        <v>54</v>
      </c>
      <c r="AT153" s="2" t="s">
        <v>294</v>
      </c>
    </row>
    <row r="154" spans="5:46" x14ac:dyDescent="0.4">
      <c r="E154">
        <v>1</v>
      </c>
      <c r="F154">
        <v>863</v>
      </c>
      <c r="G154" t="s">
        <v>25</v>
      </c>
      <c r="H154" s="1">
        <v>45588.563194444447</v>
      </c>
      <c r="I154" t="s">
        <v>26</v>
      </c>
      <c r="K154" t="s">
        <v>45</v>
      </c>
      <c r="L154" t="s">
        <v>28</v>
      </c>
      <c r="M154" t="s">
        <v>56</v>
      </c>
      <c r="N154" t="s">
        <v>57</v>
      </c>
      <c r="O154" t="s">
        <v>58</v>
      </c>
      <c r="P154" t="s">
        <v>108</v>
      </c>
      <c r="R154" t="s">
        <v>33</v>
      </c>
      <c r="S154" t="s">
        <v>61</v>
      </c>
      <c r="T154" t="s">
        <v>89</v>
      </c>
      <c r="U154" t="s">
        <v>50</v>
      </c>
      <c r="V154" t="s">
        <v>63</v>
      </c>
      <c r="W154" t="s">
        <v>39</v>
      </c>
      <c r="X154" t="s">
        <v>70</v>
      </c>
      <c r="Y154" t="s">
        <v>111</v>
      </c>
      <c r="Z154" t="s">
        <v>40</v>
      </c>
      <c r="AA154" t="s">
        <v>41</v>
      </c>
      <c r="AB154" t="s">
        <v>295</v>
      </c>
      <c r="AC154" t="s">
        <v>82</v>
      </c>
      <c r="AD154" t="s">
        <v>83</v>
      </c>
      <c r="AE154" t="s">
        <v>84</v>
      </c>
      <c r="AF154" t="s">
        <v>85</v>
      </c>
    </row>
    <row r="155" spans="5:46" x14ac:dyDescent="0.4">
      <c r="E155">
        <v>1</v>
      </c>
      <c r="F155">
        <v>863</v>
      </c>
      <c r="G155" t="s">
        <v>25</v>
      </c>
      <c r="H155" s="1">
        <v>45588.563194444447</v>
      </c>
      <c r="I155" t="s">
        <v>26</v>
      </c>
      <c r="K155" t="s">
        <v>27</v>
      </c>
      <c r="L155" t="s">
        <v>28</v>
      </c>
      <c r="M155" t="s">
        <v>65</v>
      </c>
      <c r="N155" t="s">
        <v>46</v>
      </c>
      <c r="O155" t="s">
        <v>31</v>
      </c>
      <c r="Q155" t="s">
        <v>32</v>
      </c>
      <c r="R155" t="s">
        <v>33</v>
      </c>
      <c r="S155" t="s">
        <v>60</v>
      </c>
      <c r="T155" t="s">
        <v>117</v>
      </c>
      <c r="U155" t="s">
        <v>51</v>
      </c>
      <c r="V155" t="s">
        <v>103</v>
      </c>
      <c r="W155" t="s">
        <v>52</v>
      </c>
      <c r="X155" t="s">
        <v>91</v>
      </c>
      <c r="Y155" t="s">
        <v>72</v>
      </c>
      <c r="Z155" t="s">
        <v>40</v>
      </c>
      <c r="AA155" t="s">
        <v>41</v>
      </c>
      <c r="AB155" t="s">
        <v>296</v>
      </c>
      <c r="AC155" t="s">
        <v>82</v>
      </c>
      <c r="AT155" t="s">
        <v>297</v>
      </c>
    </row>
    <row r="156" spans="5:46" ht="168.75" x14ac:dyDescent="0.4">
      <c r="E156">
        <v>1</v>
      </c>
      <c r="F156">
        <v>863</v>
      </c>
      <c r="G156" t="s">
        <v>25</v>
      </c>
      <c r="H156" s="1">
        <v>45588.563194444447</v>
      </c>
      <c r="I156" t="s">
        <v>26</v>
      </c>
      <c r="K156" t="s">
        <v>87</v>
      </c>
      <c r="L156" t="s">
        <v>28</v>
      </c>
      <c r="M156" t="s">
        <v>56</v>
      </c>
      <c r="N156" t="s">
        <v>122</v>
      </c>
      <c r="O156" t="s">
        <v>31</v>
      </c>
      <c r="Q156" t="s">
        <v>32</v>
      </c>
      <c r="R156" t="s">
        <v>74</v>
      </c>
      <c r="S156" t="s">
        <v>48</v>
      </c>
      <c r="T156" t="s">
        <v>101</v>
      </c>
      <c r="U156" t="s">
        <v>103</v>
      </c>
      <c r="V156" t="s">
        <v>115</v>
      </c>
      <c r="W156" t="s">
        <v>52</v>
      </c>
      <c r="X156" t="s">
        <v>75</v>
      </c>
      <c r="Y156" t="s">
        <v>111</v>
      </c>
      <c r="Z156" t="s">
        <v>40</v>
      </c>
      <c r="AA156" t="s">
        <v>41</v>
      </c>
      <c r="AB156" s="2" t="s">
        <v>298</v>
      </c>
      <c r="AC156" t="s">
        <v>81</v>
      </c>
      <c r="AD156" t="s">
        <v>84</v>
      </c>
      <c r="AT156" s="2" t="s">
        <v>299</v>
      </c>
    </row>
    <row r="157" spans="5:46" x14ac:dyDescent="0.4">
      <c r="E157">
        <v>1</v>
      </c>
      <c r="F157">
        <v>863</v>
      </c>
      <c r="G157" t="s">
        <v>25</v>
      </c>
      <c r="H157" s="1">
        <v>45588.5625</v>
      </c>
      <c r="I157" t="s">
        <v>26</v>
      </c>
      <c r="K157" t="s">
        <v>45</v>
      </c>
      <c r="L157" t="s">
        <v>28</v>
      </c>
      <c r="M157" t="s">
        <v>56</v>
      </c>
      <c r="N157" t="s">
        <v>46</v>
      </c>
      <c r="O157" t="s">
        <v>58</v>
      </c>
      <c r="P157" t="s">
        <v>134</v>
      </c>
      <c r="R157" t="s">
        <v>33</v>
      </c>
      <c r="S157" t="s">
        <v>60</v>
      </c>
      <c r="T157" t="s">
        <v>90</v>
      </c>
      <c r="U157" t="s">
        <v>63</v>
      </c>
      <c r="W157" t="s">
        <v>38</v>
      </c>
      <c r="X157" t="s">
        <v>70</v>
      </c>
      <c r="Z157" t="s">
        <v>40</v>
      </c>
      <c r="AA157" t="s">
        <v>54</v>
      </c>
    </row>
    <row r="158" spans="5:46" ht="131.25" x14ac:dyDescent="0.4">
      <c r="E158">
        <v>1</v>
      </c>
      <c r="F158">
        <v>863</v>
      </c>
      <c r="G158" t="s">
        <v>25</v>
      </c>
      <c r="H158" s="1">
        <v>45588.5625</v>
      </c>
      <c r="I158" t="s">
        <v>26</v>
      </c>
      <c r="K158" t="s">
        <v>45</v>
      </c>
      <c r="L158" t="s">
        <v>28</v>
      </c>
      <c r="M158" t="s">
        <v>56</v>
      </c>
      <c r="N158" t="s">
        <v>30</v>
      </c>
      <c r="O158" t="s">
        <v>58</v>
      </c>
      <c r="P158" t="s">
        <v>59</v>
      </c>
      <c r="R158" t="s">
        <v>61</v>
      </c>
      <c r="S158" t="s">
        <v>154</v>
      </c>
      <c r="U158" t="s">
        <v>50</v>
      </c>
      <c r="W158" t="s">
        <v>139</v>
      </c>
      <c r="Z158" t="s">
        <v>40</v>
      </c>
      <c r="AA158" t="s">
        <v>41</v>
      </c>
      <c r="AB158" s="2" t="s">
        <v>300</v>
      </c>
      <c r="AC158" t="s">
        <v>44</v>
      </c>
      <c r="AD158" t="s">
        <v>84</v>
      </c>
      <c r="AE158" t="s">
        <v>85</v>
      </c>
    </row>
    <row r="159" spans="5:46" x14ac:dyDescent="0.4">
      <c r="E159">
        <v>1</v>
      </c>
      <c r="F159">
        <v>863</v>
      </c>
      <c r="G159" t="s">
        <v>25</v>
      </c>
      <c r="H159" s="1">
        <v>45588.5625</v>
      </c>
      <c r="I159" t="s">
        <v>26</v>
      </c>
      <c r="K159" t="s">
        <v>142</v>
      </c>
      <c r="L159" t="s">
        <v>28</v>
      </c>
      <c r="M159" t="s">
        <v>56</v>
      </c>
      <c r="N159" t="s">
        <v>30</v>
      </c>
      <c r="O159" t="s">
        <v>58</v>
      </c>
      <c r="P159" t="s">
        <v>108</v>
      </c>
      <c r="R159" t="s">
        <v>34</v>
      </c>
      <c r="S159" t="s">
        <v>74</v>
      </c>
      <c r="T159" t="s">
        <v>89</v>
      </c>
      <c r="U159" t="s">
        <v>50</v>
      </c>
      <c r="V159" t="s">
        <v>102</v>
      </c>
      <c r="W159" t="s">
        <v>71</v>
      </c>
      <c r="Z159" t="s">
        <v>40</v>
      </c>
      <c r="AA159" t="s">
        <v>41</v>
      </c>
      <c r="AB159" t="s">
        <v>301</v>
      </c>
      <c r="AC159" t="s">
        <v>77</v>
      </c>
    </row>
    <row r="160" spans="5:46" x14ac:dyDescent="0.4">
      <c r="E160">
        <v>1</v>
      </c>
      <c r="F160">
        <v>863</v>
      </c>
      <c r="G160" t="s">
        <v>25</v>
      </c>
      <c r="H160" s="1">
        <v>45588.5625</v>
      </c>
      <c r="I160" t="s">
        <v>26</v>
      </c>
      <c r="K160" t="s">
        <v>45</v>
      </c>
      <c r="L160" t="s">
        <v>28</v>
      </c>
      <c r="M160" t="s">
        <v>73</v>
      </c>
      <c r="N160" t="s">
        <v>30</v>
      </c>
      <c r="O160" t="s">
        <v>58</v>
      </c>
      <c r="P160" t="s">
        <v>108</v>
      </c>
      <c r="R160" t="s">
        <v>61</v>
      </c>
      <c r="U160" t="s">
        <v>50</v>
      </c>
      <c r="W160" t="s">
        <v>52</v>
      </c>
      <c r="Z160" t="s">
        <v>40</v>
      </c>
      <c r="AA160" t="s">
        <v>41</v>
      </c>
      <c r="AB160" t="s">
        <v>302</v>
      </c>
      <c r="AC160" t="s">
        <v>77</v>
      </c>
      <c r="AT160" t="s">
        <v>303</v>
      </c>
    </row>
    <row r="161" spans="5:46" ht="93.75" x14ac:dyDescent="0.4">
      <c r="E161">
        <v>1</v>
      </c>
      <c r="F161">
        <v>863</v>
      </c>
      <c r="G161" t="s">
        <v>25</v>
      </c>
      <c r="H161" s="1">
        <v>45588.561805555553</v>
      </c>
      <c r="I161" t="s">
        <v>26</v>
      </c>
      <c r="K161" t="s">
        <v>45</v>
      </c>
      <c r="L161" t="s">
        <v>28</v>
      </c>
      <c r="M161" t="s">
        <v>56</v>
      </c>
      <c r="N161" t="s">
        <v>30</v>
      </c>
      <c r="O161" t="s">
        <v>58</v>
      </c>
      <c r="P161" t="s">
        <v>304</v>
      </c>
      <c r="R161" t="s">
        <v>34</v>
      </c>
      <c r="S161" t="s">
        <v>74</v>
      </c>
      <c r="T161" t="s">
        <v>154</v>
      </c>
      <c r="U161" t="s">
        <v>50</v>
      </c>
      <c r="V161" t="s">
        <v>102</v>
      </c>
      <c r="W161" t="s">
        <v>125</v>
      </c>
      <c r="X161" t="s">
        <v>105</v>
      </c>
      <c r="Y161" t="s">
        <v>91</v>
      </c>
      <c r="Z161" t="s">
        <v>40</v>
      </c>
      <c r="AA161" t="s">
        <v>41</v>
      </c>
      <c r="AB161" s="2" t="s">
        <v>305</v>
      </c>
      <c r="AC161" t="s">
        <v>84</v>
      </c>
      <c r="AD161" t="s">
        <v>85</v>
      </c>
      <c r="AE161" t="s">
        <v>189</v>
      </c>
    </row>
    <row r="162" spans="5:46" ht="112.5" x14ac:dyDescent="0.4">
      <c r="E162">
        <v>1</v>
      </c>
      <c r="F162">
        <v>863</v>
      </c>
      <c r="G162" t="s">
        <v>25</v>
      </c>
      <c r="H162" s="1">
        <v>45588.561111111114</v>
      </c>
      <c r="I162" t="s">
        <v>26</v>
      </c>
      <c r="K162" t="s">
        <v>142</v>
      </c>
      <c r="L162" t="s">
        <v>28</v>
      </c>
      <c r="M162" t="s">
        <v>56</v>
      </c>
      <c r="N162" t="s">
        <v>57</v>
      </c>
      <c r="O162" t="s">
        <v>58</v>
      </c>
      <c r="P162" t="s">
        <v>108</v>
      </c>
      <c r="R162" t="s">
        <v>74</v>
      </c>
      <c r="S162" t="s">
        <v>61</v>
      </c>
      <c r="T162" t="s">
        <v>110</v>
      </c>
      <c r="U162" t="s">
        <v>103</v>
      </c>
      <c r="V162" t="s">
        <v>63</v>
      </c>
      <c r="W162" t="s">
        <v>52</v>
      </c>
      <c r="X162" t="s">
        <v>75</v>
      </c>
      <c r="Y162" t="s">
        <v>105</v>
      </c>
      <c r="Z162" t="s">
        <v>40</v>
      </c>
      <c r="AA162" t="s">
        <v>41</v>
      </c>
      <c r="AB162" s="2" t="s">
        <v>306</v>
      </c>
      <c r="AC162" t="s">
        <v>43</v>
      </c>
      <c r="AD162" t="s">
        <v>44</v>
      </c>
    </row>
    <row r="163" spans="5:46" ht="93.75" x14ac:dyDescent="0.4">
      <c r="E163">
        <v>1</v>
      </c>
      <c r="F163">
        <v>863</v>
      </c>
      <c r="G163" t="s">
        <v>25</v>
      </c>
      <c r="H163" s="1">
        <v>45588.561111111114</v>
      </c>
      <c r="I163" t="s">
        <v>26</v>
      </c>
      <c r="K163" t="s">
        <v>55</v>
      </c>
      <c r="L163" t="s">
        <v>28</v>
      </c>
      <c r="M163" t="s">
        <v>56</v>
      </c>
      <c r="N163" t="s">
        <v>30</v>
      </c>
      <c r="O163" t="s">
        <v>31</v>
      </c>
      <c r="Q163" t="s">
        <v>114</v>
      </c>
      <c r="R163" t="s">
        <v>74</v>
      </c>
      <c r="S163" t="s">
        <v>48</v>
      </c>
      <c r="T163" t="s">
        <v>110</v>
      </c>
      <c r="U163" t="s">
        <v>50</v>
      </c>
      <c r="V163" t="s">
        <v>103</v>
      </c>
      <c r="W163" t="s">
        <v>105</v>
      </c>
      <c r="X163" t="s">
        <v>91</v>
      </c>
      <c r="Y163" t="s">
        <v>70</v>
      </c>
      <c r="Z163" t="s">
        <v>40</v>
      </c>
      <c r="AA163" t="s">
        <v>41</v>
      </c>
      <c r="AB163" s="2" t="s">
        <v>307</v>
      </c>
      <c r="AC163" t="s">
        <v>84</v>
      </c>
      <c r="AD163" t="s">
        <v>85</v>
      </c>
    </row>
    <row r="164" spans="5:46" ht="56.25" x14ac:dyDescent="0.4">
      <c r="E164">
        <v>1</v>
      </c>
      <c r="F164">
        <v>863</v>
      </c>
      <c r="G164" t="s">
        <v>25</v>
      </c>
      <c r="H164" s="1">
        <v>45588.561111111114</v>
      </c>
      <c r="I164" t="s">
        <v>26</v>
      </c>
      <c r="K164" t="s">
        <v>45</v>
      </c>
      <c r="L164" t="s">
        <v>28</v>
      </c>
      <c r="M164" t="s">
        <v>56</v>
      </c>
      <c r="N164" t="s">
        <v>57</v>
      </c>
      <c r="O164" t="s">
        <v>31</v>
      </c>
      <c r="Q164" t="s">
        <v>32</v>
      </c>
      <c r="R164" t="s">
        <v>34</v>
      </c>
      <c r="S164" t="s">
        <v>74</v>
      </c>
      <c r="T164" t="s">
        <v>101</v>
      </c>
      <c r="U164" t="s">
        <v>50</v>
      </c>
      <c r="V164" t="s">
        <v>37</v>
      </c>
      <c r="W164" t="s">
        <v>64</v>
      </c>
      <c r="X164" t="s">
        <v>75</v>
      </c>
      <c r="Y164" t="s">
        <v>71</v>
      </c>
      <c r="Z164" t="s">
        <v>40</v>
      </c>
      <c r="AA164" t="s">
        <v>41</v>
      </c>
      <c r="AB164" s="2" t="s">
        <v>308</v>
      </c>
      <c r="AC164" t="s">
        <v>79</v>
      </c>
    </row>
    <row r="165" spans="5:46" x14ac:dyDescent="0.4">
      <c r="E165">
        <v>1</v>
      </c>
      <c r="F165">
        <v>863</v>
      </c>
      <c r="G165" t="s">
        <v>25</v>
      </c>
      <c r="H165" s="1">
        <v>45588.55972222222</v>
      </c>
      <c r="I165" t="s">
        <v>26</v>
      </c>
      <c r="K165" t="s">
        <v>45</v>
      </c>
      <c r="L165" t="s">
        <v>28</v>
      </c>
      <c r="M165" t="s">
        <v>73</v>
      </c>
      <c r="N165" t="s">
        <v>30</v>
      </c>
      <c r="O165" t="s">
        <v>31</v>
      </c>
      <c r="Q165" t="s">
        <v>88</v>
      </c>
      <c r="R165" t="s">
        <v>33</v>
      </c>
      <c r="S165" t="s">
        <v>34</v>
      </c>
      <c r="T165" t="s">
        <v>74</v>
      </c>
      <c r="U165" t="s">
        <v>50</v>
      </c>
      <c r="V165" t="s">
        <v>103</v>
      </c>
      <c r="W165" t="s">
        <v>105</v>
      </c>
      <c r="X165" t="s">
        <v>38</v>
      </c>
      <c r="Y165" t="s">
        <v>70</v>
      </c>
      <c r="Z165" t="s">
        <v>40</v>
      </c>
      <c r="AA165" t="s">
        <v>41</v>
      </c>
      <c r="AB165" t="s">
        <v>309</v>
      </c>
      <c r="AC165" t="s">
        <v>189</v>
      </c>
    </row>
    <row r="166" spans="5:46" x14ac:dyDescent="0.4">
      <c r="E166">
        <v>1</v>
      </c>
      <c r="F166">
        <v>863</v>
      </c>
      <c r="G166" t="s">
        <v>25</v>
      </c>
      <c r="H166" s="1">
        <v>45588.55972222222</v>
      </c>
      <c r="I166" t="s">
        <v>26</v>
      </c>
      <c r="K166" t="s">
        <v>45</v>
      </c>
      <c r="L166" t="s">
        <v>28</v>
      </c>
      <c r="M166" t="s">
        <v>56</v>
      </c>
      <c r="N166" t="s">
        <v>57</v>
      </c>
      <c r="O166" t="s">
        <v>58</v>
      </c>
      <c r="P166" t="s">
        <v>59</v>
      </c>
      <c r="R166" t="s">
        <v>34</v>
      </c>
      <c r="S166" t="s">
        <v>74</v>
      </c>
      <c r="T166" t="s">
        <v>110</v>
      </c>
      <c r="U166" t="s">
        <v>50</v>
      </c>
      <c r="V166" t="s">
        <v>102</v>
      </c>
      <c r="W166" t="s">
        <v>64</v>
      </c>
      <c r="X166" t="s">
        <v>53</v>
      </c>
      <c r="Z166" t="s">
        <v>40</v>
      </c>
      <c r="AA166" t="s">
        <v>41</v>
      </c>
      <c r="AB166" t="s">
        <v>310</v>
      </c>
      <c r="AC166" t="s">
        <v>189</v>
      </c>
      <c r="AT166" t="s">
        <v>311</v>
      </c>
    </row>
    <row r="167" spans="5:46" x14ac:dyDescent="0.4">
      <c r="E167">
        <v>1</v>
      </c>
      <c r="F167">
        <v>863</v>
      </c>
      <c r="G167" t="s">
        <v>25</v>
      </c>
      <c r="H167" s="1">
        <v>45588.55972222222</v>
      </c>
      <c r="I167" t="s">
        <v>26</v>
      </c>
      <c r="K167" t="s">
        <v>142</v>
      </c>
      <c r="L167" t="s">
        <v>28</v>
      </c>
      <c r="M167" t="s">
        <v>56</v>
      </c>
      <c r="N167" t="s">
        <v>57</v>
      </c>
      <c r="O167" t="s">
        <v>58</v>
      </c>
      <c r="P167" t="s">
        <v>312</v>
      </c>
      <c r="R167" t="s">
        <v>74</v>
      </c>
      <c r="S167" t="s">
        <v>61</v>
      </c>
      <c r="T167" t="s">
        <v>48</v>
      </c>
      <c r="U167" t="s">
        <v>50</v>
      </c>
      <c r="V167" t="s">
        <v>63</v>
      </c>
      <c r="W167" t="s">
        <v>52</v>
      </c>
      <c r="X167" t="s">
        <v>105</v>
      </c>
      <c r="Y167" t="s">
        <v>53</v>
      </c>
      <c r="Z167" t="s">
        <v>40</v>
      </c>
      <c r="AA167" t="s">
        <v>41</v>
      </c>
      <c r="AB167" t="s">
        <v>313</v>
      </c>
      <c r="AC167" t="s">
        <v>82</v>
      </c>
    </row>
    <row r="168" spans="5:46" ht="243.75" x14ac:dyDescent="0.4">
      <c r="E168">
        <v>1</v>
      </c>
      <c r="F168">
        <v>863</v>
      </c>
      <c r="G168" t="s">
        <v>25</v>
      </c>
      <c r="H168" s="1">
        <v>45588.55972222222</v>
      </c>
      <c r="I168" t="s">
        <v>26</v>
      </c>
      <c r="K168" t="s">
        <v>27</v>
      </c>
      <c r="L168" t="s">
        <v>28</v>
      </c>
      <c r="M168" t="s">
        <v>56</v>
      </c>
      <c r="N168" t="s">
        <v>57</v>
      </c>
      <c r="O168" t="s">
        <v>58</v>
      </c>
      <c r="P168" t="s">
        <v>108</v>
      </c>
      <c r="R168" t="s">
        <v>33</v>
      </c>
      <c r="S168" t="s">
        <v>61</v>
      </c>
      <c r="U168" t="s">
        <v>36</v>
      </c>
      <c r="V168" t="s">
        <v>63</v>
      </c>
      <c r="W168" t="s">
        <v>52</v>
      </c>
      <c r="X168" t="s">
        <v>70</v>
      </c>
      <c r="Y168" t="s">
        <v>71</v>
      </c>
      <c r="Z168" t="s">
        <v>40</v>
      </c>
      <c r="AA168" t="s">
        <v>41</v>
      </c>
      <c r="AB168" s="2" t="s">
        <v>314</v>
      </c>
      <c r="AC168" t="s">
        <v>82</v>
      </c>
      <c r="AD168" t="s">
        <v>84</v>
      </c>
      <c r="AE168" t="s">
        <v>85</v>
      </c>
      <c r="AT168" t="s">
        <v>315</v>
      </c>
    </row>
    <row r="169" spans="5:46" ht="243.75" x14ac:dyDescent="0.4">
      <c r="E169">
        <v>1</v>
      </c>
      <c r="F169">
        <v>863</v>
      </c>
      <c r="G169" t="s">
        <v>25</v>
      </c>
      <c r="H169" s="1">
        <v>45588.559027777781</v>
      </c>
      <c r="I169" t="s">
        <v>26</v>
      </c>
      <c r="K169" t="s">
        <v>55</v>
      </c>
      <c r="L169" t="s">
        <v>28</v>
      </c>
      <c r="M169" t="s">
        <v>56</v>
      </c>
      <c r="N169" t="s">
        <v>46</v>
      </c>
      <c r="O169" t="s">
        <v>31</v>
      </c>
      <c r="Q169" t="s">
        <v>123</v>
      </c>
      <c r="R169" t="s">
        <v>33</v>
      </c>
      <c r="S169" t="s">
        <v>89</v>
      </c>
      <c r="T169" t="s">
        <v>101</v>
      </c>
      <c r="U169" t="s">
        <v>51</v>
      </c>
      <c r="V169" t="s">
        <v>115</v>
      </c>
      <c r="W169" t="s">
        <v>70</v>
      </c>
      <c r="X169" t="s">
        <v>106</v>
      </c>
      <c r="Y169" t="s">
        <v>111</v>
      </c>
      <c r="Z169" t="s">
        <v>40</v>
      </c>
      <c r="AA169" t="s">
        <v>41</v>
      </c>
      <c r="AB169" s="2" t="s">
        <v>316</v>
      </c>
      <c r="AC169" t="s">
        <v>77</v>
      </c>
      <c r="AD169" t="s">
        <v>78</v>
      </c>
      <c r="AE169" t="s">
        <v>79</v>
      </c>
      <c r="AF169" t="s">
        <v>80</v>
      </c>
      <c r="AG169" t="s">
        <v>93</v>
      </c>
      <c r="AH169" t="s">
        <v>43</v>
      </c>
      <c r="AI169" t="s">
        <v>44</v>
      </c>
      <c r="AJ169" t="s">
        <v>94</v>
      </c>
      <c r="AK169" t="s">
        <v>95</v>
      </c>
      <c r="AL169" t="s">
        <v>96</v>
      </c>
      <c r="AM169" t="s">
        <v>81</v>
      </c>
      <c r="AN169" t="s">
        <v>82</v>
      </c>
      <c r="AO169" t="s">
        <v>83</v>
      </c>
      <c r="AP169" t="s">
        <v>84</v>
      </c>
      <c r="AQ169" t="s">
        <v>85</v>
      </c>
      <c r="AR169" t="s">
        <v>97</v>
      </c>
      <c r="AS169" t="s">
        <v>174</v>
      </c>
    </row>
    <row r="170" spans="5:46" ht="168.75" x14ac:dyDescent="0.4">
      <c r="E170">
        <v>1</v>
      </c>
      <c r="F170">
        <v>863</v>
      </c>
      <c r="G170" t="s">
        <v>25</v>
      </c>
      <c r="H170" s="1">
        <v>45588.558333333334</v>
      </c>
      <c r="I170" t="s">
        <v>26</v>
      </c>
      <c r="K170" t="s">
        <v>87</v>
      </c>
      <c r="L170" t="s">
        <v>28</v>
      </c>
      <c r="M170" t="s">
        <v>73</v>
      </c>
      <c r="N170" t="s">
        <v>57</v>
      </c>
      <c r="O170" t="s">
        <v>58</v>
      </c>
      <c r="P170" t="s">
        <v>108</v>
      </c>
      <c r="R170" t="s">
        <v>74</v>
      </c>
      <c r="S170" t="s">
        <v>48</v>
      </c>
      <c r="T170" t="s">
        <v>101</v>
      </c>
      <c r="U170" t="s">
        <v>50</v>
      </c>
      <c r="V170" t="s">
        <v>103</v>
      </c>
      <c r="W170" t="s">
        <v>91</v>
      </c>
      <c r="X170" t="s">
        <v>53</v>
      </c>
      <c r="Y170" t="s">
        <v>71</v>
      </c>
      <c r="Z170" t="s">
        <v>40</v>
      </c>
      <c r="AA170" t="s">
        <v>41</v>
      </c>
      <c r="AB170" s="2" t="s">
        <v>317</v>
      </c>
      <c r="AC170" t="s">
        <v>77</v>
      </c>
      <c r="AD170" t="s">
        <v>78</v>
      </c>
      <c r="AE170" t="s">
        <v>79</v>
      </c>
    </row>
    <row r="171" spans="5:46" x14ac:dyDescent="0.4">
      <c r="E171">
        <v>1</v>
      </c>
      <c r="F171">
        <v>863</v>
      </c>
      <c r="G171" t="s">
        <v>25</v>
      </c>
      <c r="H171" s="1">
        <v>45588.558333333334</v>
      </c>
      <c r="I171" t="s">
        <v>26</v>
      </c>
      <c r="K171" t="s">
        <v>142</v>
      </c>
      <c r="L171" t="s">
        <v>28</v>
      </c>
      <c r="M171" t="s">
        <v>73</v>
      </c>
      <c r="N171" t="s">
        <v>57</v>
      </c>
      <c r="O171" t="s">
        <v>31</v>
      </c>
      <c r="Q171" t="s">
        <v>104</v>
      </c>
      <c r="R171" t="s">
        <v>74</v>
      </c>
      <c r="S171" t="s">
        <v>154</v>
      </c>
      <c r="T171" t="s">
        <v>101</v>
      </c>
      <c r="U171" t="s">
        <v>51</v>
      </c>
      <c r="V171" t="s">
        <v>63</v>
      </c>
      <c r="W171" t="s">
        <v>99</v>
      </c>
      <c r="X171" t="s">
        <v>70</v>
      </c>
      <c r="Y171" t="s">
        <v>109</v>
      </c>
      <c r="Z171" t="s">
        <v>40</v>
      </c>
      <c r="AA171" t="s">
        <v>54</v>
      </c>
    </row>
    <row r="172" spans="5:46" x14ac:dyDescent="0.4">
      <c r="E172">
        <v>1</v>
      </c>
      <c r="F172">
        <v>863</v>
      </c>
      <c r="G172" t="s">
        <v>25</v>
      </c>
      <c r="H172" s="1">
        <v>45588.558333333334</v>
      </c>
      <c r="I172" t="s">
        <v>26</v>
      </c>
      <c r="K172" t="s">
        <v>45</v>
      </c>
      <c r="L172" t="s">
        <v>28</v>
      </c>
      <c r="M172" t="s">
        <v>29</v>
      </c>
      <c r="N172" t="s">
        <v>46</v>
      </c>
      <c r="O172" t="s">
        <v>58</v>
      </c>
      <c r="P172" t="s">
        <v>108</v>
      </c>
      <c r="R172" t="s">
        <v>74</v>
      </c>
      <c r="S172" t="s">
        <v>61</v>
      </c>
      <c r="T172" t="s">
        <v>101</v>
      </c>
      <c r="U172" t="s">
        <v>36</v>
      </c>
      <c r="V172" t="s">
        <v>157</v>
      </c>
      <c r="W172" t="s">
        <v>52</v>
      </c>
      <c r="X172" t="s">
        <v>71</v>
      </c>
      <c r="Y172" t="s">
        <v>111</v>
      </c>
      <c r="Z172" t="s">
        <v>40</v>
      </c>
      <c r="AA172" t="s">
        <v>41</v>
      </c>
      <c r="AB172" t="s">
        <v>318</v>
      </c>
      <c r="AC172" t="s">
        <v>81</v>
      </c>
      <c r="AD172" t="s">
        <v>84</v>
      </c>
      <c r="AE172" t="s">
        <v>85</v>
      </c>
    </row>
    <row r="173" spans="5:46" x14ac:dyDescent="0.4">
      <c r="E173">
        <v>1</v>
      </c>
      <c r="F173">
        <v>863</v>
      </c>
      <c r="G173" t="s">
        <v>25</v>
      </c>
      <c r="H173" s="1">
        <v>45588.558333333334</v>
      </c>
      <c r="I173" t="s">
        <v>26</v>
      </c>
      <c r="K173" t="s">
        <v>55</v>
      </c>
      <c r="L173" t="s">
        <v>28</v>
      </c>
      <c r="M173" t="s">
        <v>73</v>
      </c>
      <c r="N173" t="s">
        <v>30</v>
      </c>
      <c r="O173" t="s">
        <v>58</v>
      </c>
      <c r="P173" t="s">
        <v>108</v>
      </c>
      <c r="R173" t="s">
        <v>34</v>
      </c>
      <c r="S173" t="s">
        <v>74</v>
      </c>
      <c r="T173" t="s">
        <v>61</v>
      </c>
      <c r="U173" t="s">
        <v>50</v>
      </c>
      <c r="V173" t="s">
        <v>37</v>
      </c>
      <c r="W173" t="s">
        <v>105</v>
      </c>
      <c r="X173" t="s">
        <v>70</v>
      </c>
      <c r="Z173" t="s">
        <v>40</v>
      </c>
      <c r="AA173" t="s">
        <v>41</v>
      </c>
      <c r="AB173" t="s">
        <v>319</v>
      </c>
      <c r="AC173" t="s">
        <v>189</v>
      </c>
    </row>
    <row r="174" spans="5:46" x14ac:dyDescent="0.4">
      <c r="E174">
        <v>1</v>
      </c>
      <c r="F174">
        <v>863</v>
      </c>
      <c r="G174" t="s">
        <v>25</v>
      </c>
      <c r="H174" s="1">
        <v>45588.558333333334</v>
      </c>
      <c r="I174" t="s">
        <v>26</v>
      </c>
      <c r="K174" t="s">
        <v>45</v>
      </c>
      <c r="L174" t="s">
        <v>28</v>
      </c>
      <c r="M174" t="s">
        <v>56</v>
      </c>
      <c r="N174" t="s">
        <v>30</v>
      </c>
      <c r="O174" t="s">
        <v>58</v>
      </c>
      <c r="P174" t="s">
        <v>108</v>
      </c>
      <c r="R174" t="s">
        <v>34</v>
      </c>
      <c r="S174" t="s">
        <v>47</v>
      </c>
      <c r="T174" t="s">
        <v>101</v>
      </c>
      <c r="U174" t="s">
        <v>50</v>
      </c>
      <c r="W174" t="s">
        <v>64</v>
      </c>
      <c r="X174" t="s">
        <v>91</v>
      </c>
      <c r="Z174" t="s">
        <v>40</v>
      </c>
      <c r="AA174" t="s">
        <v>41</v>
      </c>
      <c r="AB174" t="s">
        <v>320</v>
      </c>
      <c r="AC174" t="s">
        <v>97</v>
      </c>
    </row>
    <row r="175" spans="5:46" x14ac:dyDescent="0.4">
      <c r="E175">
        <v>1</v>
      </c>
      <c r="F175">
        <v>863</v>
      </c>
      <c r="G175" t="s">
        <v>25</v>
      </c>
      <c r="H175" s="1">
        <v>45588.558333333334</v>
      </c>
      <c r="I175" t="s">
        <v>26</v>
      </c>
      <c r="K175" t="s">
        <v>45</v>
      </c>
      <c r="L175" t="s">
        <v>28</v>
      </c>
      <c r="M175" t="s">
        <v>56</v>
      </c>
      <c r="N175" t="s">
        <v>30</v>
      </c>
      <c r="O175" t="s">
        <v>31</v>
      </c>
      <c r="Q175" t="s">
        <v>321</v>
      </c>
      <c r="R175" t="s">
        <v>60</v>
      </c>
      <c r="U175" t="s">
        <v>50</v>
      </c>
      <c r="W175" t="s">
        <v>105</v>
      </c>
      <c r="Z175" t="s">
        <v>40</v>
      </c>
      <c r="AA175" t="s">
        <v>41</v>
      </c>
      <c r="AB175" t="s">
        <v>322</v>
      </c>
      <c r="AC175" t="s">
        <v>43</v>
      </c>
      <c r="AD175" t="s">
        <v>85</v>
      </c>
    </row>
    <row r="176" spans="5:46" x14ac:dyDescent="0.4">
      <c r="E176">
        <v>1</v>
      </c>
      <c r="F176">
        <v>863</v>
      </c>
      <c r="G176" t="s">
        <v>25</v>
      </c>
      <c r="H176" s="1">
        <v>45588.557638888888</v>
      </c>
      <c r="I176" t="s">
        <v>26</v>
      </c>
      <c r="K176" t="s">
        <v>45</v>
      </c>
      <c r="L176" t="s">
        <v>28</v>
      </c>
      <c r="M176" t="s">
        <v>56</v>
      </c>
      <c r="N176" t="s">
        <v>57</v>
      </c>
      <c r="O176" t="s">
        <v>58</v>
      </c>
      <c r="P176" t="s">
        <v>108</v>
      </c>
      <c r="R176" t="s">
        <v>33</v>
      </c>
      <c r="S176" t="s">
        <v>60</v>
      </c>
      <c r="T176" t="s">
        <v>74</v>
      </c>
      <c r="U176" t="s">
        <v>50</v>
      </c>
      <c r="W176" t="s">
        <v>75</v>
      </c>
      <c r="Z176" t="s">
        <v>40</v>
      </c>
      <c r="AA176" t="s">
        <v>41</v>
      </c>
      <c r="AB176" t="s">
        <v>249</v>
      </c>
      <c r="AC176" t="s">
        <v>81</v>
      </c>
    </row>
    <row r="177" spans="5:46" x14ac:dyDescent="0.4">
      <c r="E177">
        <v>1</v>
      </c>
      <c r="F177">
        <v>863</v>
      </c>
      <c r="G177" t="s">
        <v>25</v>
      </c>
      <c r="H177" s="1">
        <v>45588.556944444441</v>
      </c>
      <c r="I177" t="s">
        <v>26</v>
      </c>
      <c r="K177" t="s">
        <v>45</v>
      </c>
      <c r="L177" t="s">
        <v>28</v>
      </c>
      <c r="M177" t="s">
        <v>73</v>
      </c>
      <c r="N177" t="s">
        <v>57</v>
      </c>
      <c r="O177" t="s">
        <v>58</v>
      </c>
      <c r="P177" t="s">
        <v>32</v>
      </c>
      <c r="R177" t="s">
        <v>101</v>
      </c>
      <c r="U177" t="s">
        <v>50</v>
      </c>
      <c r="W177" t="s">
        <v>70</v>
      </c>
      <c r="Z177" t="s">
        <v>40</v>
      </c>
      <c r="AA177" t="s">
        <v>41</v>
      </c>
      <c r="AB177" t="s">
        <v>245</v>
      </c>
      <c r="AC177" t="s">
        <v>84</v>
      </c>
    </row>
    <row r="178" spans="5:46" x14ac:dyDescent="0.4">
      <c r="E178">
        <v>1</v>
      </c>
      <c r="F178">
        <v>863</v>
      </c>
      <c r="G178" t="s">
        <v>25</v>
      </c>
      <c r="H178" s="1">
        <v>45588.556944444441</v>
      </c>
      <c r="I178" t="s">
        <v>26</v>
      </c>
      <c r="K178" t="s">
        <v>55</v>
      </c>
      <c r="L178" t="s">
        <v>28</v>
      </c>
      <c r="M178" t="s">
        <v>29</v>
      </c>
      <c r="N178" t="s">
        <v>122</v>
      </c>
      <c r="O178" t="s">
        <v>31</v>
      </c>
      <c r="Q178" t="s">
        <v>32</v>
      </c>
      <c r="R178" t="s">
        <v>33</v>
      </c>
      <c r="U178" t="s">
        <v>50</v>
      </c>
      <c r="V178" t="s">
        <v>63</v>
      </c>
      <c r="W178" t="s">
        <v>52</v>
      </c>
      <c r="X178" t="s">
        <v>53</v>
      </c>
      <c r="Y178" t="s">
        <v>106</v>
      </c>
      <c r="Z178" t="s">
        <v>40</v>
      </c>
      <c r="AA178" t="s">
        <v>41</v>
      </c>
      <c r="AB178" t="s">
        <v>323</v>
      </c>
      <c r="AC178" t="s">
        <v>83</v>
      </c>
      <c r="AD178" t="s">
        <v>84</v>
      </c>
      <c r="AE178" t="s">
        <v>85</v>
      </c>
    </row>
    <row r="179" spans="5:46" x14ac:dyDescent="0.4">
      <c r="E179">
        <v>1</v>
      </c>
      <c r="F179">
        <v>863</v>
      </c>
      <c r="G179" t="s">
        <v>25</v>
      </c>
      <c r="H179" s="1">
        <v>45588.556944444441</v>
      </c>
      <c r="I179" t="s">
        <v>26</v>
      </c>
    </row>
    <row r="180" spans="5:46" x14ac:dyDescent="0.4">
      <c r="E180">
        <v>1</v>
      </c>
      <c r="F180">
        <v>863</v>
      </c>
      <c r="G180" t="s">
        <v>25</v>
      </c>
      <c r="H180" s="1">
        <v>45588.556250000001</v>
      </c>
      <c r="I180" t="s">
        <v>26</v>
      </c>
      <c r="K180" t="s">
        <v>45</v>
      </c>
      <c r="L180" t="s">
        <v>28</v>
      </c>
      <c r="M180" t="s">
        <v>56</v>
      </c>
      <c r="N180" t="s">
        <v>30</v>
      </c>
      <c r="O180" t="s">
        <v>31</v>
      </c>
      <c r="Q180" t="s">
        <v>88</v>
      </c>
      <c r="R180" t="s">
        <v>33</v>
      </c>
      <c r="S180" t="s">
        <v>61</v>
      </c>
      <c r="T180" t="s">
        <v>101</v>
      </c>
      <c r="U180" t="s">
        <v>63</v>
      </c>
      <c r="V180" t="s">
        <v>115</v>
      </c>
      <c r="W180" t="s">
        <v>52</v>
      </c>
      <c r="X180" t="s">
        <v>99</v>
      </c>
      <c r="Y180" t="s">
        <v>70</v>
      </c>
      <c r="Z180" t="s">
        <v>40</v>
      </c>
      <c r="AA180" t="s">
        <v>54</v>
      </c>
    </row>
    <row r="181" spans="5:46" x14ac:dyDescent="0.4">
      <c r="E181">
        <v>1</v>
      </c>
      <c r="F181">
        <v>863</v>
      </c>
      <c r="G181" t="s">
        <v>25</v>
      </c>
      <c r="H181" s="1">
        <v>45588.555555555555</v>
      </c>
      <c r="I181" t="s">
        <v>26</v>
      </c>
      <c r="K181" t="s">
        <v>55</v>
      </c>
      <c r="L181" t="s">
        <v>28</v>
      </c>
      <c r="M181" t="s">
        <v>29</v>
      </c>
      <c r="N181" t="s">
        <v>30</v>
      </c>
      <c r="O181" t="s">
        <v>58</v>
      </c>
      <c r="P181" t="s">
        <v>108</v>
      </c>
      <c r="R181" t="s">
        <v>60</v>
      </c>
      <c r="S181" t="s">
        <v>74</v>
      </c>
      <c r="T181" t="s">
        <v>90</v>
      </c>
      <c r="U181" t="s">
        <v>50</v>
      </c>
      <c r="W181" t="s">
        <v>99</v>
      </c>
      <c r="X181" t="s">
        <v>109</v>
      </c>
      <c r="Z181" t="s">
        <v>40</v>
      </c>
      <c r="AA181" t="s">
        <v>41</v>
      </c>
      <c r="AB181" t="s">
        <v>324</v>
      </c>
      <c r="AC181" t="s">
        <v>78</v>
      </c>
    </row>
    <row r="182" spans="5:46" ht="131.25" x14ac:dyDescent="0.4">
      <c r="E182">
        <v>1</v>
      </c>
      <c r="F182">
        <v>863</v>
      </c>
      <c r="G182" t="s">
        <v>25</v>
      </c>
      <c r="H182" s="1">
        <v>45588.555555555555</v>
      </c>
      <c r="I182" t="s">
        <v>26</v>
      </c>
      <c r="K182" t="s">
        <v>55</v>
      </c>
      <c r="L182" t="s">
        <v>28</v>
      </c>
      <c r="M182" t="s">
        <v>56</v>
      </c>
      <c r="N182" t="s">
        <v>30</v>
      </c>
      <c r="O182" t="s">
        <v>58</v>
      </c>
      <c r="P182" t="s">
        <v>59</v>
      </c>
      <c r="R182" t="s">
        <v>89</v>
      </c>
      <c r="S182" t="s">
        <v>101</v>
      </c>
      <c r="U182" t="s">
        <v>50</v>
      </c>
      <c r="V182" t="s">
        <v>115</v>
      </c>
      <c r="W182" t="s">
        <v>52</v>
      </c>
      <c r="Z182" t="s">
        <v>40</v>
      </c>
      <c r="AA182" t="s">
        <v>41</v>
      </c>
      <c r="AB182" s="2" t="s">
        <v>325</v>
      </c>
      <c r="AC182" t="s">
        <v>78</v>
      </c>
      <c r="AD182" t="s">
        <v>44</v>
      </c>
    </row>
    <row r="183" spans="5:46" x14ac:dyDescent="0.4">
      <c r="E183">
        <v>1</v>
      </c>
      <c r="F183">
        <v>863</v>
      </c>
      <c r="G183" t="s">
        <v>25</v>
      </c>
      <c r="H183" s="1">
        <v>45588.555555555555</v>
      </c>
      <c r="I183" t="s">
        <v>26</v>
      </c>
      <c r="K183" t="s">
        <v>55</v>
      </c>
      <c r="L183" t="s">
        <v>28</v>
      </c>
      <c r="M183" t="s">
        <v>73</v>
      </c>
      <c r="N183" t="s">
        <v>57</v>
      </c>
      <c r="O183" t="s">
        <v>58</v>
      </c>
      <c r="P183" t="s">
        <v>326</v>
      </c>
      <c r="R183" t="s">
        <v>74</v>
      </c>
      <c r="S183" t="s">
        <v>47</v>
      </c>
      <c r="T183" t="s">
        <v>101</v>
      </c>
      <c r="U183" t="s">
        <v>50</v>
      </c>
      <c r="V183" t="s">
        <v>68</v>
      </c>
      <c r="W183" t="s">
        <v>52</v>
      </c>
      <c r="X183" t="s">
        <v>91</v>
      </c>
      <c r="Y183" t="s">
        <v>38</v>
      </c>
      <c r="AA183" t="s">
        <v>41</v>
      </c>
      <c r="AT183" t="s">
        <v>327</v>
      </c>
    </row>
    <row r="184" spans="5:46" x14ac:dyDescent="0.4">
      <c r="E184">
        <v>1</v>
      </c>
      <c r="F184">
        <v>863</v>
      </c>
      <c r="G184" t="s">
        <v>25</v>
      </c>
      <c r="H184" s="1">
        <v>45588.554861111108</v>
      </c>
      <c r="I184" t="s">
        <v>26</v>
      </c>
      <c r="K184" t="s">
        <v>45</v>
      </c>
      <c r="L184" t="s">
        <v>28</v>
      </c>
      <c r="M184" t="s">
        <v>56</v>
      </c>
      <c r="N184" t="s">
        <v>122</v>
      </c>
      <c r="O184" t="s">
        <v>31</v>
      </c>
      <c r="Q184" t="s">
        <v>104</v>
      </c>
      <c r="R184" t="s">
        <v>61</v>
      </c>
      <c r="U184" t="s">
        <v>50</v>
      </c>
      <c r="V184" t="s">
        <v>115</v>
      </c>
      <c r="W184" t="s">
        <v>64</v>
      </c>
      <c r="X184" t="s">
        <v>52</v>
      </c>
      <c r="Y184" t="s">
        <v>125</v>
      </c>
      <c r="Z184" t="s">
        <v>40</v>
      </c>
      <c r="AA184" t="s">
        <v>54</v>
      </c>
    </row>
    <row r="185" spans="5:46" ht="93.75" x14ac:dyDescent="0.4">
      <c r="E185">
        <v>1</v>
      </c>
      <c r="F185">
        <v>863</v>
      </c>
      <c r="G185" t="s">
        <v>25</v>
      </c>
      <c r="H185" s="1">
        <v>45588.368750000001</v>
      </c>
      <c r="I185" t="s">
        <v>26</v>
      </c>
      <c r="K185" t="s">
        <v>87</v>
      </c>
      <c r="L185" t="s">
        <v>151</v>
      </c>
      <c r="M185" t="s">
        <v>73</v>
      </c>
      <c r="N185" t="s">
        <v>57</v>
      </c>
      <c r="O185" t="s">
        <v>58</v>
      </c>
      <c r="P185" t="s">
        <v>108</v>
      </c>
      <c r="R185" t="s">
        <v>34</v>
      </c>
      <c r="S185" t="s">
        <v>35</v>
      </c>
      <c r="T185" t="s">
        <v>48</v>
      </c>
      <c r="U185" t="s">
        <v>103</v>
      </c>
      <c r="V185" t="s">
        <v>37</v>
      </c>
      <c r="W185" t="s">
        <v>75</v>
      </c>
      <c r="X185" t="s">
        <v>125</v>
      </c>
      <c r="Y185" t="s">
        <v>91</v>
      </c>
      <c r="Z185" t="s">
        <v>40</v>
      </c>
      <c r="AA185" t="s">
        <v>41</v>
      </c>
      <c r="AB185" s="2" t="s">
        <v>328</v>
      </c>
      <c r="AC185" t="s">
        <v>79</v>
      </c>
      <c r="AD185" t="s">
        <v>93</v>
      </c>
      <c r="AE185" t="s">
        <v>43</v>
      </c>
      <c r="AF185" t="s">
        <v>44</v>
      </c>
      <c r="AG185" t="s">
        <v>96</v>
      </c>
      <c r="AH185" t="s">
        <v>81</v>
      </c>
      <c r="AI185" t="s">
        <v>83</v>
      </c>
      <c r="AJ185" t="s">
        <v>84</v>
      </c>
      <c r="AK185" t="s">
        <v>85</v>
      </c>
      <c r="AL185" t="s">
        <v>174</v>
      </c>
      <c r="AT185" t="s">
        <v>329</v>
      </c>
    </row>
    <row r="186" spans="5:46" x14ac:dyDescent="0.4">
      <c r="E186">
        <v>1</v>
      </c>
      <c r="F186">
        <v>863</v>
      </c>
      <c r="G186" t="s">
        <v>25</v>
      </c>
      <c r="H186" s="1">
        <v>45588.365277777775</v>
      </c>
      <c r="I186" t="s">
        <v>26</v>
      </c>
      <c r="K186" t="s">
        <v>87</v>
      </c>
      <c r="L186" t="s">
        <v>330</v>
      </c>
      <c r="M186" t="s">
        <v>73</v>
      </c>
      <c r="N186" t="s">
        <v>57</v>
      </c>
      <c r="O186" t="s">
        <v>58</v>
      </c>
      <c r="P186" t="s">
        <v>134</v>
      </c>
      <c r="R186" t="s">
        <v>34</v>
      </c>
      <c r="S186" t="s">
        <v>74</v>
      </c>
      <c r="T186" t="s">
        <v>101</v>
      </c>
      <c r="U186" t="s">
        <v>50</v>
      </c>
      <c r="V186" t="s">
        <v>37</v>
      </c>
      <c r="W186" t="s">
        <v>75</v>
      </c>
      <c r="X186" t="s">
        <v>125</v>
      </c>
      <c r="Y186" t="s">
        <v>91</v>
      </c>
      <c r="Z186" t="s">
        <v>40</v>
      </c>
      <c r="AA186" t="s">
        <v>54</v>
      </c>
    </row>
    <row r="187" spans="5:46" ht="93.75" x14ac:dyDescent="0.4">
      <c r="E187">
        <v>1</v>
      </c>
      <c r="F187">
        <v>863</v>
      </c>
      <c r="G187" t="s">
        <v>25</v>
      </c>
      <c r="H187" s="1">
        <v>45588.365277777775</v>
      </c>
      <c r="I187" t="s">
        <v>26</v>
      </c>
      <c r="K187" t="s">
        <v>87</v>
      </c>
      <c r="L187" t="s">
        <v>330</v>
      </c>
      <c r="M187" t="s">
        <v>56</v>
      </c>
      <c r="N187" t="s">
        <v>57</v>
      </c>
      <c r="O187" t="s">
        <v>58</v>
      </c>
      <c r="P187" t="s">
        <v>32</v>
      </c>
      <c r="R187" t="s">
        <v>34</v>
      </c>
      <c r="S187" t="s">
        <v>74</v>
      </c>
      <c r="T187" t="s">
        <v>35</v>
      </c>
      <c r="U187" t="s">
        <v>50</v>
      </c>
      <c r="V187" t="s">
        <v>102</v>
      </c>
      <c r="W187" t="s">
        <v>91</v>
      </c>
      <c r="X187" t="s">
        <v>39</v>
      </c>
      <c r="Y187" t="s">
        <v>53</v>
      </c>
      <c r="Z187" t="s">
        <v>40</v>
      </c>
      <c r="AA187" t="s">
        <v>41</v>
      </c>
      <c r="AB187" s="2" t="s">
        <v>331</v>
      </c>
      <c r="AC187" t="s">
        <v>84</v>
      </c>
    </row>
    <row r="188" spans="5:46" x14ac:dyDescent="0.4">
      <c r="E188">
        <v>1</v>
      </c>
      <c r="F188">
        <v>863</v>
      </c>
      <c r="G188" t="s">
        <v>25</v>
      </c>
      <c r="H188" s="1">
        <v>45588.363194444442</v>
      </c>
      <c r="I188" t="s">
        <v>26</v>
      </c>
      <c r="K188" t="s">
        <v>87</v>
      </c>
      <c r="L188" t="s">
        <v>330</v>
      </c>
      <c r="M188" t="s">
        <v>73</v>
      </c>
      <c r="N188" t="s">
        <v>57</v>
      </c>
      <c r="O188" t="s">
        <v>58</v>
      </c>
      <c r="P188" t="s">
        <v>59</v>
      </c>
      <c r="R188" t="s">
        <v>74</v>
      </c>
      <c r="S188" t="s">
        <v>117</v>
      </c>
      <c r="T188" t="s">
        <v>90</v>
      </c>
      <c r="U188" t="s">
        <v>132</v>
      </c>
      <c r="V188" t="s">
        <v>68</v>
      </c>
      <c r="W188" t="s">
        <v>52</v>
      </c>
      <c r="X188" t="s">
        <v>70</v>
      </c>
      <c r="Y188" t="s">
        <v>109</v>
      </c>
      <c r="Z188" t="s">
        <v>40</v>
      </c>
      <c r="AA188" t="s">
        <v>41</v>
      </c>
      <c r="AB188" t="s">
        <v>332</v>
      </c>
      <c r="AC188" t="s">
        <v>44</v>
      </c>
      <c r="AT188" t="s">
        <v>46</v>
      </c>
    </row>
    <row r="189" spans="5:46" ht="131.25" x14ac:dyDescent="0.4">
      <c r="E189">
        <v>1</v>
      </c>
      <c r="F189">
        <v>863</v>
      </c>
      <c r="G189" t="s">
        <v>25</v>
      </c>
      <c r="H189" s="1">
        <v>45588.362500000003</v>
      </c>
      <c r="I189" t="s">
        <v>26</v>
      </c>
      <c r="K189" t="s">
        <v>87</v>
      </c>
      <c r="L189" t="s">
        <v>330</v>
      </c>
      <c r="M189" t="s">
        <v>73</v>
      </c>
      <c r="N189" t="s">
        <v>57</v>
      </c>
      <c r="O189" t="s">
        <v>58</v>
      </c>
      <c r="P189" t="s">
        <v>190</v>
      </c>
      <c r="R189" t="s">
        <v>89</v>
      </c>
      <c r="S189" t="s">
        <v>117</v>
      </c>
      <c r="T189" t="s">
        <v>35</v>
      </c>
      <c r="U189" t="s">
        <v>50</v>
      </c>
      <c r="V189" t="s">
        <v>63</v>
      </c>
      <c r="W189" t="s">
        <v>75</v>
      </c>
      <c r="X189" t="s">
        <v>105</v>
      </c>
      <c r="Y189" t="s">
        <v>106</v>
      </c>
      <c r="Z189" t="s">
        <v>40</v>
      </c>
      <c r="AA189" t="s">
        <v>41</v>
      </c>
      <c r="AB189" s="2" t="s">
        <v>333</v>
      </c>
      <c r="AC189" t="s">
        <v>96</v>
      </c>
    </row>
    <row r="190" spans="5:46" x14ac:dyDescent="0.4">
      <c r="E190">
        <v>1</v>
      </c>
      <c r="F190">
        <v>863</v>
      </c>
      <c r="G190" t="s">
        <v>25</v>
      </c>
      <c r="H190" s="1">
        <v>45588.361805555556</v>
      </c>
      <c r="I190" t="s">
        <v>26</v>
      </c>
      <c r="K190" t="s">
        <v>87</v>
      </c>
      <c r="L190" t="s">
        <v>330</v>
      </c>
      <c r="M190" t="s">
        <v>29</v>
      </c>
      <c r="N190" t="s">
        <v>66</v>
      </c>
      <c r="O190" t="s">
        <v>31</v>
      </c>
      <c r="Q190" t="s">
        <v>334</v>
      </c>
      <c r="R190" t="s">
        <v>34</v>
      </c>
      <c r="S190" t="s">
        <v>101</v>
      </c>
      <c r="U190" t="s">
        <v>37</v>
      </c>
      <c r="V190" t="s">
        <v>335</v>
      </c>
      <c r="W190" t="s">
        <v>52</v>
      </c>
      <c r="X190" t="s">
        <v>75</v>
      </c>
      <c r="Y190" t="s">
        <v>111</v>
      </c>
      <c r="Z190" t="s">
        <v>180</v>
      </c>
      <c r="AT190" t="s">
        <v>336</v>
      </c>
    </row>
    <row r="191" spans="5:46" x14ac:dyDescent="0.4">
      <c r="E191">
        <v>1</v>
      </c>
      <c r="F191">
        <v>863</v>
      </c>
      <c r="G191" t="s">
        <v>25</v>
      </c>
      <c r="H191" s="1">
        <v>45588.36041666667</v>
      </c>
      <c r="I191" t="s">
        <v>26</v>
      </c>
      <c r="K191" t="s">
        <v>87</v>
      </c>
      <c r="L191" t="s">
        <v>330</v>
      </c>
      <c r="M191" t="s">
        <v>56</v>
      </c>
      <c r="N191" t="s">
        <v>57</v>
      </c>
      <c r="O191" t="s">
        <v>58</v>
      </c>
      <c r="P191" t="s">
        <v>108</v>
      </c>
      <c r="R191" t="s">
        <v>60</v>
      </c>
      <c r="S191" t="s">
        <v>34</v>
      </c>
      <c r="T191" t="s">
        <v>117</v>
      </c>
      <c r="U191" t="s">
        <v>50</v>
      </c>
      <c r="V191" t="s">
        <v>37</v>
      </c>
      <c r="W191" t="s">
        <v>75</v>
      </c>
      <c r="X191" t="s">
        <v>91</v>
      </c>
      <c r="Y191" t="s">
        <v>109</v>
      </c>
      <c r="Z191" t="s">
        <v>180</v>
      </c>
    </row>
    <row r="192" spans="5:46" ht="56.25" x14ac:dyDescent="0.4">
      <c r="E192">
        <v>1</v>
      </c>
      <c r="F192">
        <v>863</v>
      </c>
      <c r="G192" t="s">
        <v>25</v>
      </c>
      <c r="H192" s="1">
        <v>45588.35833333333</v>
      </c>
      <c r="I192" t="s">
        <v>26</v>
      </c>
      <c r="K192" t="s">
        <v>45</v>
      </c>
      <c r="L192" t="s">
        <v>28</v>
      </c>
      <c r="M192" t="s">
        <v>73</v>
      </c>
      <c r="N192" t="s">
        <v>57</v>
      </c>
      <c r="O192" t="s">
        <v>58</v>
      </c>
      <c r="P192" t="s">
        <v>190</v>
      </c>
      <c r="R192" t="s">
        <v>60</v>
      </c>
      <c r="S192" t="s">
        <v>34</v>
      </c>
      <c r="T192" t="s">
        <v>74</v>
      </c>
      <c r="U192" t="s">
        <v>102</v>
      </c>
      <c r="V192" t="s">
        <v>103</v>
      </c>
      <c r="W192" t="s">
        <v>125</v>
      </c>
      <c r="X192" t="s">
        <v>105</v>
      </c>
      <c r="Y192" t="s">
        <v>39</v>
      </c>
      <c r="Z192" t="s">
        <v>40</v>
      </c>
      <c r="AA192" t="s">
        <v>41</v>
      </c>
      <c r="AB192" s="2" t="s">
        <v>337</v>
      </c>
      <c r="AC192" t="s">
        <v>78</v>
      </c>
    </row>
    <row r="193" spans="5:46" x14ac:dyDescent="0.4">
      <c r="E193">
        <v>1</v>
      </c>
      <c r="F193">
        <v>863</v>
      </c>
      <c r="G193" t="s">
        <v>25</v>
      </c>
      <c r="H193" s="1">
        <v>45588.35833333333</v>
      </c>
      <c r="I193" t="s">
        <v>26</v>
      </c>
      <c r="K193" t="s">
        <v>87</v>
      </c>
      <c r="L193" t="s">
        <v>330</v>
      </c>
      <c r="M193" t="s">
        <v>56</v>
      </c>
      <c r="N193" t="s">
        <v>30</v>
      </c>
      <c r="O193" t="s">
        <v>31</v>
      </c>
      <c r="Q193" t="s">
        <v>114</v>
      </c>
      <c r="R193" t="s">
        <v>117</v>
      </c>
      <c r="S193" t="s">
        <v>48</v>
      </c>
      <c r="T193" t="s">
        <v>49</v>
      </c>
      <c r="U193" t="s">
        <v>103</v>
      </c>
      <c r="W193" t="s">
        <v>91</v>
      </c>
      <c r="Z193" t="s">
        <v>180</v>
      </c>
      <c r="AT193" t="s">
        <v>338</v>
      </c>
    </row>
    <row r="194" spans="5:46" ht="131.25" x14ac:dyDescent="0.4">
      <c r="E194">
        <v>1</v>
      </c>
      <c r="F194">
        <v>863</v>
      </c>
      <c r="G194" t="s">
        <v>25</v>
      </c>
      <c r="H194" s="1">
        <v>45588.357638888891</v>
      </c>
      <c r="I194" t="s">
        <v>26</v>
      </c>
      <c r="K194" t="s">
        <v>87</v>
      </c>
      <c r="L194" t="s">
        <v>330</v>
      </c>
      <c r="M194" t="s">
        <v>29</v>
      </c>
      <c r="N194" t="s">
        <v>30</v>
      </c>
      <c r="O194" t="s">
        <v>58</v>
      </c>
      <c r="P194" t="s">
        <v>108</v>
      </c>
      <c r="R194" t="s">
        <v>74</v>
      </c>
      <c r="S194" t="s">
        <v>61</v>
      </c>
      <c r="T194" t="s">
        <v>49</v>
      </c>
      <c r="U194" t="s">
        <v>50</v>
      </c>
      <c r="V194" t="s">
        <v>103</v>
      </c>
      <c r="W194" t="s">
        <v>52</v>
      </c>
      <c r="X194" t="s">
        <v>75</v>
      </c>
      <c r="Y194" t="s">
        <v>162</v>
      </c>
      <c r="Z194" t="s">
        <v>40</v>
      </c>
      <c r="AA194" t="s">
        <v>41</v>
      </c>
      <c r="AB194" s="2" t="s">
        <v>339</v>
      </c>
      <c r="AC194" t="s">
        <v>78</v>
      </c>
      <c r="AD194" t="s">
        <v>43</v>
      </c>
      <c r="AT194" t="s">
        <v>340</v>
      </c>
    </row>
    <row r="195" spans="5:46" x14ac:dyDescent="0.4">
      <c r="E195">
        <v>1</v>
      </c>
      <c r="F195">
        <v>863</v>
      </c>
      <c r="G195" t="s">
        <v>25</v>
      </c>
      <c r="H195" s="1">
        <v>45588.357638888891</v>
      </c>
      <c r="I195" t="s">
        <v>26</v>
      </c>
      <c r="K195" t="s">
        <v>87</v>
      </c>
      <c r="L195" t="s">
        <v>330</v>
      </c>
      <c r="M195" t="s">
        <v>73</v>
      </c>
      <c r="N195" t="s">
        <v>57</v>
      </c>
      <c r="O195" t="s">
        <v>58</v>
      </c>
      <c r="P195" t="s">
        <v>108</v>
      </c>
      <c r="R195" t="s">
        <v>34</v>
      </c>
      <c r="S195" t="s">
        <v>74</v>
      </c>
      <c r="T195" t="s">
        <v>48</v>
      </c>
      <c r="U195" t="s">
        <v>50</v>
      </c>
      <c r="W195" t="s">
        <v>125</v>
      </c>
      <c r="X195" t="s">
        <v>105</v>
      </c>
      <c r="Y195" t="s">
        <v>70</v>
      </c>
      <c r="Z195" t="s">
        <v>40</v>
      </c>
      <c r="AA195" t="s">
        <v>41</v>
      </c>
      <c r="AB195" t="s">
        <v>341</v>
      </c>
      <c r="AC195" t="s">
        <v>81</v>
      </c>
    </row>
    <row r="196" spans="5:46" x14ac:dyDescent="0.4">
      <c r="E196">
        <v>1</v>
      </c>
      <c r="F196">
        <v>863</v>
      </c>
      <c r="G196" t="s">
        <v>25</v>
      </c>
      <c r="H196" s="1">
        <v>45588.357638888891</v>
      </c>
      <c r="I196" t="s">
        <v>26</v>
      </c>
      <c r="K196" t="s">
        <v>87</v>
      </c>
      <c r="L196" t="s">
        <v>330</v>
      </c>
      <c r="M196" t="s">
        <v>73</v>
      </c>
      <c r="N196" t="s">
        <v>57</v>
      </c>
      <c r="O196" t="s">
        <v>58</v>
      </c>
      <c r="P196" t="s">
        <v>190</v>
      </c>
      <c r="R196" t="s">
        <v>34</v>
      </c>
      <c r="S196" t="s">
        <v>89</v>
      </c>
      <c r="T196" t="s">
        <v>117</v>
      </c>
      <c r="U196" t="s">
        <v>235</v>
      </c>
      <c r="V196" t="s">
        <v>36</v>
      </c>
      <c r="W196" t="s">
        <v>52</v>
      </c>
      <c r="X196" t="s">
        <v>75</v>
      </c>
      <c r="Y196" t="s">
        <v>125</v>
      </c>
      <c r="Z196" t="s">
        <v>40</v>
      </c>
      <c r="AA196" t="s">
        <v>41</v>
      </c>
      <c r="AB196" t="s">
        <v>342</v>
      </c>
      <c r="AC196" t="s">
        <v>77</v>
      </c>
      <c r="AD196" t="s">
        <v>78</v>
      </c>
    </row>
    <row r="197" spans="5:46" ht="375" x14ac:dyDescent="0.4">
      <c r="E197">
        <v>1</v>
      </c>
      <c r="F197">
        <v>863</v>
      </c>
      <c r="G197" t="s">
        <v>25</v>
      </c>
      <c r="H197" s="1">
        <v>45588.357638888891</v>
      </c>
      <c r="I197" t="s">
        <v>26</v>
      </c>
      <c r="K197" t="s">
        <v>87</v>
      </c>
      <c r="L197" t="s">
        <v>330</v>
      </c>
      <c r="M197" t="s">
        <v>56</v>
      </c>
      <c r="N197" t="s">
        <v>57</v>
      </c>
      <c r="O197" t="s">
        <v>58</v>
      </c>
      <c r="P197" t="s">
        <v>134</v>
      </c>
      <c r="R197" t="s">
        <v>34</v>
      </c>
      <c r="S197" t="s">
        <v>154</v>
      </c>
      <c r="T197" t="s">
        <v>49</v>
      </c>
      <c r="U197" t="s">
        <v>50</v>
      </c>
      <c r="V197" t="s">
        <v>51</v>
      </c>
      <c r="W197" t="s">
        <v>52</v>
      </c>
      <c r="X197" t="s">
        <v>109</v>
      </c>
      <c r="Y197" t="s">
        <v>111</v>
      </c>
      <c r="Z197" t="s">
        <v>40</v>
      </c>
      <c r="AA197" t="s">
        <v>41</v>
      </c>
      <c r="AB197" s="2" t="s">
        <v>343</v>
      </c>
      <c r="AC197" t="s">
        <v>81</v>
      </c>
      <c r="AD197" t="s">
        <v>82</v>
      </c>
      <c r="AT197" s="2" t="s">
        <v>344</v>
      </c>
    </row>
    <row r="198" spans="5:46" x14ac:dyDescent="0.4">
      <c r="E198">
        <v>1</v>
      </c>
      <c r="F198">
        <v>863</v>
      </c>
      <c r="G198" t="s">
        <v>25</v>
      </c>
      <c r="H198" s="1">
        <v>45588.356944444444</v>
      </c>
      <c r="I198" t="s">
        <v>26</v>
      </c>
      <c r="K198" t="s">
        <v>87</v>
      </c>
      <c r="L198" t="s">
        <v>330</v>
      </c>
      <c r="M198" t="s">
        <v>73</v>
      </c>
      <c r="N198" t="s">
        <v>46</v>
      </c>
      <c r="O198" t="s">
        <v>31</v>
      </c>
      <c r="Q198" t="s">
        <v>114</v>
      </c>
      <c r="R198" t="s">
        <v>34</v>
      </c>
      <c r="S198" t="s">
        <v>74</v>
      </c>
      <c r="T198" t="s">
        <v>49</v>
      </c>
      <c r="U198" t="s">
        <v>50</v>
      </c>
      <c r="V198" t="s">
        <v>68</v>
      </c>
      <c r="W198" t="s">
        <v>64</v>
      </c>
      <c r="X198" t="s">
        <v>52</v>
      </c>
      <c r="Y198" t="s">
        <v>75</v>
      </c>
      <c r="Z198" t="s">
        <v>40</v>
      </c>
      <c r="AA198" t="s">
        <v>54</v>
      </c>
    </row>
    <row r="199" spans="5:46" x14ac:dyDescent="0.4">
      <c r="E199">
        <v>1</v>
      </c>
      <c r="F199">
        <v>863</v>
      </c>
      <c r="G199" t="s">
        <v>25</v>
      </c>
      <c r="H199" s="1">
        <v>45588.356944444444</v>
      </c>
      <c r="I199" t="s">
        <v>26</v>
      </c>
      <c r="K199" t="s">
        <v>87</v>
      </c>
      <c r="L199" t="s">
        <v>330</v>
      </c>
      <c r="M199" t="s">
        <v>56</v>
      </c>
      <c r="N199" t="s">
        <v>46</v>
      </c>
      <c r="O199" t="s">
        <v>58</v>
      </c>
      <c r="P199" t="s">
        <v>108</v>
      </c>
      <c r="R199" t="s">
        <v>74</v>
      </c>
      <c r="S199" t="s">
        <v>48</v>
      </c>
      <c r="T199" t="s">
        <v>49</v>
      </c>
      <c r="U199" t="s">
        <v>50</v>
      </c>
      <c r="W199" t="s">
        <v>52</v>
      </c>
      <c r="X199" t="s">
        <v>75</v>
      </c>
      <c r="Y199" t="s">
        <v>91</v>
      </c>
      <c r="Z199" t="s">
        <v>40</v>
      </c>
      <c r="AA199" t="s">
        <v>41</v>
      </c>
      <c r="AB199" t="s">
        <v>345</v>
      </c>
      <c r="AC199" t="s">
        <v>44</v>
      </c>
    </row>
    <row r="200" spans="5:46" x14ac:dyDescent="0.4">
      <c r="E200">
        <v>1</v>
      </c>
      <c r="F200">
        <v>863</v>
      </c>
      <c r="G200" t="s">
        <v>25</v>
      </c>
      <c r="H200" s="1">
        <v>45588.356944444444</v>
      </c>
      <c r="I200" t="s">
        <v>26</v>
      </c>
      <c r="K200" t="s">
        <v>87</v>
      </c>
      <c r="L200" t="s">
        <v>330</v>
      </c>
      <c r="M200" t="s">
        <v>73</v>
      </c>
      <c r="N200" t="s">
        <v>46</v>
      </c>
      <c r="O200" t="s">
        <v>58</v>
      </c>
      <c r="P200" t="s">
        <v>108</v>
      </c>
      <c r="R200" t="s">
        <v>33</v>
      </c>
      <c r="S200" t="s">
        <v>60</v>
      </c>
      <c r="T200" t="s">
        <v>34</v>
      </c>
      <c r="U200" t="s">
        <v>50</v>
      </c>
      <c r="V200" t="s">
        <v>235</v>
      </c>
      <c r="W200" t="s">
        <v>75</v>
      </c>
      <c r="X200" t="s">
        <v>105</v>
      </c>
      <c r="Z200" t="s">
        <v>40</v>
      </c>
      <c r="AA200" t="s">
        <v>41</v>
      </c>
      <c r="AB200" t="s">
        <v>346</v>
      </c>
      <c r="AC200" t="s">
        <v>96</v>
      </c>
      <c r="AD200" t="s">
        <v>97</v>
      </c>
    </row>
    <row r="201" spans="5:46" ht="409.5" x14ac:dyDescent="0.4">
      <c r="E201">
        <v>1</v>
      </c>
      <c r="F201">
        <v>863</v>
      </c>
      <c r="G201" t="s">
        <v>25</v>
      </c>
      <c r="H201" s="1">
        <v>45588.356249999997</v>
      </c>
      <c r="I201" t="s">
        <v>26</v>
      </c>
      <c r="K201" t="s">
        <v>45</v>
      </c>
      <c r="L201" t="s">
        <v>28</v>
      </c>
      <c r="M201" t="s">
        <v>73</v>
      </c>
      <c r="N201" t="s">
        <v>30</v>
      </c>
      <c r="O201" t="s">
        <v>58</v>
      </c>
      <c r="P201" t="s">
        <v>59</v>
      </c>
      <c r="R201" t="s">
        <v>33</v>
      </c>
      <c r="S201" t="s">
        <v>74</v>
      </c>
      <c r="T201" t="s">
        <v>48</v>
      </c>
      <c r="U201" t="s">
        <v>50</v>
      </c>
      <c r="V201" t="s">
        <v>102</v>
      </c>
      <c r="W201" t="s">
        <v>52</v>
      </c>
      <c r="X201" t="s">
        <v>38</v>
      </c>
      <c r="Y201" t="s">
        <v>70</v>
      </c>
      <c r="Z201" t="s">
        <v>40</v>
      </c>
      <c r="AA201" t="s">
        <v>41</v>
      </c>
      <c r="AB201" s="2" t="s">
        <v>347</v>
      </c>
      <c r="AC201" t="s">
        <v>44</v>
      </c>
      <c r="AD201" t="s">
        <v>82</v>
      </c>
      <c r="AE201" t="s">
        <v>84</v>
      </c>
    </row>
    <row r="202" spans="5:46" x14ac:dyDescent="0.4">
      <c r="E202">
        <v>1</v>
      </c>
      <c r="F202">
        <v>863</v>
      </c>
      <c r="G202" t="s">
        <v>25</v>
      </c>
      <c r="H202" s="1">
        <v>45588.355555555558</v>
      </c>
      <c r="I202" t="s">
        <v>26</v>
      </c>
      <c r="K202" t="s">
        <v>87</v>
      </c>
      <c r="L202" t="s">
        <v>330</v>
      </c>
      <c r="M202" t="s">
        <v>73</v>
      </c>
      <c r="N202" t="s">
        <v>57</v>
      </c>
      <c r="O202" t="s">
        <v>58</v>
      </c>
      <c r="P202" t="s">
        <v>190</v>
      </c>
      <c r="R202" t="s">
        <v>33</v>
      </c>
      <c r="S202" t="s">
        <v>74</v>
      </c>
      <c r="T202" t="s">
        <v>35</v>
      </c>
      <c r="U202" t="s">
        <v>50</v>
      </c>
      <c r="V202" t="s">
        <v>51</v>
      </c>
      <c r="W202" t="s">
        <v>52</v>
      </c>
      <c r="X202" t="s">
        <v>105</v>
      </c>
      <c r="Y202" t="s">
        <v>38</v>
      </c>
      <c r="Z202" t="s">
        <v>40</v>
      </c>
      <c r="AA202" t="s">
        <v>41</v>
      </c>
      <c r="AB202" t="s">
        <v>348</v>
      </c>
      <c r="AC202" t="s">
        <v>77</v>
      </c>
      <c r="AD202" t="s">
        <v>43</v>
      </c>
      <c r="AE202" t="s">
        <v>95</v>
      </c>
      <c r="AF202" t="s">
        <v>84</v>
      </c>
      <c r="AT202" t="s">
        <v>349</v>
      </c>
    </row>
    <row r="203" spans="5:46" x14ac:dyDescent="0.4">
      <c r="E203">
        <v>1</v>
      </c>
      <c r="F203">
        <v>863</v>
      </c>
      <c r="G203" t="s">
        <v>25</v>
      </c>
      <c r="H203" s="1">
        <v>45588.355555555558</v>
      </c>
      <c r="I203" t="s">
        <v>26</v>
      </c>
      <c r="K203" t="s">
        <v>87</v>
      </c>
      <c r="L203" t="s">
        <v>330</v>
      </c>
      <c r="M203" t="s">
        <v>73</v>
      </c>
      <c r="N203" t="s">
        <v>66</v>
      </c>
      <c r="O203" t="s">
        <v>31</v>
      </c>
      <c r="Q203" t="s">
        <v>123</v>
      </c>
      <c r="R203" t="s">
        <v>33</v>
      </c>
      <c r="S203" t="s">
        <v>60</v>
      </c>
      <c r="U203" t="s">
        <v>50</v>
      </c>
      <c r="W203" t="s">
        <v>52</v>
      </c>
      <c r="X203" t="s">
        <v>72</v>
      </c>
      <c r="Z203" t="s">
        <v>40</v>
      </c>
      <c r="AA203" t="s">
        <v>54</v>
      </c>
    </row>
    <row r="204" spans="5:46" x14ac:dyDescent="0.4">
      <c r="E204">
        <v>1</v>
      </c>
      <c r="F204">
        <v>863</v>
      </c>
      <c r="G204" t="s">
        <v>25</v>
      </c>
      <c r="H204" s="1">
        <v>45588.355555555558</v>
      </c>
      <c r="I204" t="s">
        <v>26</v>
      </c>
      <c r="K204" t="s">
        <v>87</v>
      </c>
      <c r="L204" t="s">
        <v>330</v>
      </c>
      <c r="M204" t="s">
        <v>29</v>
      </c>
      <c r="N204" t="s">
        <v>30</v>
      </c>
      <c r="O204" t="s">
        <v>58</v>
      </c>
      <c r="P204" t="s">
        <v>134</v>
      </c>
      <c r="R204" t="s">
        <v>60</v>
      </c>
      <c r="S204" t="s">
        <v>89</v>
      </c>
      <c r="U204" t="s">
        <v>50</v>
      </c>
      <c r="W204" t="s">
        <v>75</v>
      </c>
      <c r="X204" t="s">
        <v>91</v>
      </c>
      <c r="Z204" t="s">
        <v>180</v>
      </c>
    </row>
    <row r="205" spans="5:46" x14ac:dyDescent="0.4">
      <c r="E205">
        <v>1</v>
      </c>
      <c r="F205">
        <v>863</v>
      </c>
      <c r="G205" t="s">
        <v>25</v>
      </c>
      <c r="H205" s="1">
        <v>45588.355555555558</v>
      </c>
      <c r="I205" t="s">
        <v>26</v>
      </c>
      <c r="K205" t="s">
        <v>55</v>
      </c>
      <c r="L205" t="s">
        <v>28</v>
      </c>
      <c r="M205" t="s">
        <v>73</v>
      </c>
      <c r="N205" t="s">
        <v>30</v>
      </c>
      <c r="O205" t="s">
        <v>31</v>
      </c>
      <c r="Q205" t="s">
        <v>350</v>
      </c>
      <c r="R205" t="s">
        <v>47</v>
      </c>
      <c r="S205" t="s">
        <v>61</v>
      </c>
      <c r="T205" t="s">
        <v>48</v>
      </c>
      <c r="U205" t="s">
        <v>63</v>
      </c>
      <c r="V205" t="s">
        <v>115</v>
      </c>
      <c r="W205" t="s">
        <v>91</v>
      </c>
      <c r="X205" t="s">
        <v>53</v>
      </c>
      <c r="Y205" t="s">
        <v>71</v>
      </c>
      <c r="Z205" t="s">
        <v>40</v>
      </c>
      <c r="AA205" t="s">
        <v>41</v>
      </c>
      <c r="AB205" t="s">
        <v>351</v>
      </c>
      <c r="AC205" t="s">
        <v>78</v>
      </c>
      <c r="AD205" t="s">
        <v>84</v>
      </c>
      <c r="AE205" t="s">
        <v>85</v>
      </c>
    </row>
    <row r="206" spans="5:46" ht="75" x14ac:dyDescent="0.4">
      <c r="E206">
        <v>1</v>
      </c>
      <c r="F206">
        <v>863</v>
      </c>
      <c r="G206" t="s">
        <v>25</v>
      </c>
      <c r="H206" s="1">
        <v>45588.355555555558</v>
      </c>
      <c r="I206" t="s">
        <v>26</v>
      </c>
      <c r="K206" t="s">
        <v>55</v>
      </c>
      <c r="L206" t="s">
        <v>28</v>
      </c>
      <c r="M206" t="s">
        <v>144</v>
      </c>
      <c r="N206" t="s">
        <v>122</v>
      </c>
      <c r="O206" t="s">
        <v>31</v>
      </c>
      <c r="Q206" t="s">
        <v>123</v>
      </c>
      <c r="R206" t="s">
        <v>33</v>
      </c>
      <c r="S206" t="s">
        <v>89</v>
      </c>
      <c r="T206" t="s">
        <v>101</v>
      </c>
      <c r="U206" t="s">
        <v>50</v>
      </c>
      <c r="V206" t="s">
        <v>36</v>
      </c>
      <c r="W206" t="s">
        <v>75</v>
      </c>
      <c r="X206" t="s">
        <v>39</v>
      </c>
      <c r="Y206" t="s">
        <v>71</v>
      </c>
      <c r="Z206" t="s">
        <v>40</v>
      </c>
      <c r="AA206" t="s">
        <v>41</v>
      </c>
      <c r="AB206" s="2" t="s">
        <v>352</v>
      </c>
      <c r="AC206" t="s">
        <v>84</v>
      </c>
      <c r="AD206" t="s">
        <v>85</v>
      </c>
    </row>
    <row r="207" spans="5:46" ht="168.75" x14ac:dyDescent="0.4">
      <c r="E207">
        <v>1</v>
      </c>
      <c r="F207">
        <v>863</v>
      </c>
      <c r="G207" t="s">
        <v>25</v>
      </c>
      <c r="H207" s="1">
        <v>45588.354861111111</v>
      </c>
      <c r="I207" t="s">
        <v>26</v>
      </c>
      <c r="K207" t="s">
        <v>87</v>
      </c>
      <c r="L207" t="s">
        <v>330</v>
      </c>
      <c r="M207" t="s">
        <v>56</v>
      </c>
      <c r="N207" t="s">
        <v>30</v>
      </c>
      <c r="O207" t="s">
        <v>58</v>
      </c>
      <c r="P207" t="s">
        <v>108</v>
      </c>
      <c r="R207" t="s">
        <v>34</v>
      </c>
      <c r="S207" t="s">
        <v>74</v>
      </c>
      <c r="T207" t="s">
        <v>90</v>
      </c>
      <c r="U207" t="s">
        <v>50</v>
      </c>
      <c r="V207" t="s">
        <v>103</v>
      </c>
      <c r="W207" t="s">
        <v>52</v>
      </c>
      <c r="X207" t="s">
        <v>91</v>
      </c>
      <c r="Z207" t="s">
        <v>40</v>
      </c>
      <c r="AA207" t="s">
        <v>54</v>
      </c>
      <c r="AT207" s="2" t="s">
        <v>353</v>
      </c>
    </row>
    <row r="208" spans="5:46" x14ac:dyDescent="0.4">
      <c r="E208">
        <v>1</v>
      </c>
      <c r="F208">
        <v>863</v>
      </c>
      <c r="G208" t="s">
        <v>25</v>
      </c>
      <c r="H208" s="1">
        <v>45588.354861111111</v>
      </c>
      <c r="I208" t="s">
        <v>26</v>
      </c>
      <c r="K208" t="s">
        <v>45</v>
      </c>
      <c r="L208" t="s">
        <v>28</v>
      </c>
      <c r="M208" t="s">
        <v>73</v>
      </c>
      <c r="N208" t="s">
        <v>57</v>
      </c>
      <c r="O208" t="s">
        <v>58</v>
      </c>
      <c r="P208" t="s">
        <v>108</v>
      </c>
      <c r="R208" t="s">
        <v>33</v>
      </c>
      <c r="S208" t="s">
        <v>34</v>
      </c>
      <c r="T208" t="s">
        <v>74</v>
      </c>
      <c r="U208" t="s">
        <v>50</v>
      </c>
      <c r="V208" t="s">
        <v>51</v>
      </c>
      <c r="W208" t="s">
        <v>64</v>
      </c>
      <c r="X208" t="s">
        <v>105</v>
      </c>
      <c r="Y208" t="s">
        <v>71</v>
      </c>
      <c r="Z208" t="s">
        <v>40</v>
      </c>
      <c r="AA208" t="s">
        <v>41</v>
      </c>
      <c r="AB208" t="s">
        <v>354</v>
      </c>
      <c r="AC208" t="s">
        <v>189</v>
      </c>
    </row>
    <row r="209" spans="5:46" x14ac:dyDescent="0.4">
      <c r="E209">
        <v>1</v>
      </c>
      <c r="F209">
        <v>863</v>
      </c>
      <c r="G209" t="s">
        <v>25</v>
      </c>
      <c r="H209" s="1">
        <v>45588.354861111111</v>
      </c>
      <c r="I209" t="s">
        <v>26</v>
      </c>
      <c r="K209" t="s">
        <v>87</v>
      </c>
      <c r="L209" t="s">
        <v>330</v>
      </c>
      <c r="M209" t="s">
        <v>73</v>
      </c>
      <c r="N209" t="s">
        <v>57</v>
      </c>
      <c r="O209" t="s">
        <v>58</v>
      </c>
      <c r="P209" t="s">
        <v>190</v>
      </c>
      <c r="R209" t="s">
        <v>34</v>
      </c>
      <c r="S209" t="s">
        <v>74</v>
      </c>
      <c r="T209" t="s">
        <v>48</v>
      </c>
      <c r="U209" t="s">
        <v>50</v>
      </c>
      <c r="V209" t="s">
        <v>51</v>
      </c>
      <c r="W209" t="s">
        <v>91</v>
      </c>
      <c r="X209" t="s">
        <v>99</v>
      </c>
      <c r="Y209" t="s">
        <v>53</v>
      </c>
      <c r="Z209" t="s">
        <v>40</v>
      </c>
      <c r="AA209" t="s">
        <v>54</v>
      </c>
    </row>
    <row r="210" spans="5:46" x14ac:dyDescent="0.4">
      <c r="E210">
        <v>1</v>
      </c>
      <c r="F210">
        <v>863</v>
      </c>
      <c r="G210" t="s">
        <v>25</v>
      </c>
      <c r="H210" s="1">
        <v>45588.354861111111</v>
      </c>
      <c r="I210" t="s">
        <v>26</v>
      </c>
      <c r="K210" t="s">
        <v>45</v>
      </c>
      <c r="L210" t="s">
        <v>28</v>
      </c>
      <c r="M210" t="s">
        <v>56</v>
      </c>
      <c r="N210" t="s">
        <v>57</v>
      </c>
      <c r="O210" t="s">
        <v>31</v>
      </c>
      <c r="Q210" t="s">
        <v>32</v>
      </c>
      <c r="R210" t="s">
        <v>74</v>
      </c>
      <c r="S210" t="s">
        <v>118</v>
      </c>
      <c r="U210" t="s">
        <v>51</v>
      </c>
      <c r="V210" t="s">
        <v>132</v>
      </c>
      <c r="W210" t="s">
        <v>178</v>
      </c>
      <c r="Z210" t="s">
        <v>40</v>
      </c>
      <c r="AA210" t="s">
        <v>54</v>
      </c>
    </row>
    <row r="211" spans="5:46" ht="75" x14ac:dyDescent="0.4">
      <c r="E211">
        <v>1</v>
      </c>
      <c r="F211">
        <v>863</v>
      </c>
      <c r="G211" t="s">
        <v>25</v>
      </c>
      <c r="H211" s="1">
        <v>45588.354861111111</v>
      </c>
      <c r="I211" t="s">
        <v>26</v>
      </c>
      <c r="K211" t="s">
        <v>87</v>
      </c>
      <c r="L211" t="s">
        <v>330</v>
      </c>
      <c r="M211" t="s">
        <v>29</v>
      </c>
      <c r="N211" t="s">
        <v>30</v>
      </c>
      <c r="O211" t="s">
        <v>31</v>
      </c>
      <c r="Q211" t="s">
        <v>104</v>
      </c>
      <c r="R211" t="s">
        <v>74</v>
      </c>
      <c r="S211" t="s">
        <v>101</v>
      </c>
      <c r="T211" t="s">
        <v>90</v>
      </c>
      <c r="U211" t="s">
        <v>50</v>
      </c>
      <c r="V211" t="s">
        <v>37</v>
      </c>
      <c r="W211" t="s">
        <v>75</v>
      </c>
      <c r="X211" t="s">
        <v>178</v>
      </c>
      <c r="Y211" t="s">
        <v>111</v>
      </c>
      <c r="Z211" t="s">
        <v>40</v>
      </c>
      <c r="AA211" t="s">
        <v>41</v>
      </c>
      <c r="AB211" t="s">
        <v>355</v>
      </c>
      <c r="AC211" t="s">
        <v>96</v>
      </c>
      <c r="AT211" s="2" t="s">
        <v>356</v>
      </c>
    </row>
    <row r="212" spans="5:46" x14ac:dyDescent="0.4">
      <c r="E212">
        <v>1</v>
      </c>
      <c r="F212">
        <v>863</v>
      </c>
      <c r="G212" t="s">
        <v>25</v>
      </c>
      <c r="H212" s="1">
        <v>45588.354861111111</v>
      </c>
      <c r="I212" t="s">
        <v>26</v>
      </c>
      <c r="K212" t="s">
        <v>87</v>
      </c>
      <c r="L212" t="s">
        <v>28</v>
      </c>
      <c r="M212" t="s">
        <v>56</v>
      </c>
      <c r="N212" t="s">
        <v>30</v>
      </c>
      <c r="O212" t="s">
        <v>58</v>
      </c>
      <c r="P212" t="s">
        <v>108</v>
      </c>
      <c r="R212" t="s">
        <v>60</v>
      </c>
      <c r="S212" t="s">
        <v>74</v>
      </c>
      <c r="T212" t="s">
        <v>61</v>
      </c>
      <c r="U212" t="s">
        <v>50</v>
      </c>
      <c r="V212" t="s">
        <v>37</v>
      </c>
      <c r="W212" t="s">
        <v>75</v>
      </c>
      <c r="X212" t="s">
        <v>125</v>
      </c>
      <c r="Y212" t="s">
        <v>91</v>
      </c>
      <c r="Z212" t="s">
        <v>40</v>
      </c>
      <c r="AA212" t="s">
        <v>54</v>
      </c>
    </row>
    <row r="213" spans="5:46" x14ac:dyDescent="0.4">
      <c r="E213">
        <v>1</v>
      </c>
      <c r="F213">
        <v>863</v>
      </c>
      <c r="G213" t="s">
        <v>25</v>
      </c>
      <c r="H213" s="1">
        <v>45588.354861111111</v>
      </c>
      <c r="I213" t="s">
        <v>26</v>
      </c>
      <c r="K213" t="s">
        <v>45</v>
      </c>
      <c r="L213" t="s">
        <v>28</v>
      </c>
      <c r="M213" t="s">
        <v>73</v>
      </c>
      <c r="N213" t="s">
        <v>30</v>
      </c>
      <c r="O213" t="s">
        <v>58</v>
      </c>
      <c r="P213" t="s">
        <v>108</v>
      </c>
      <c r="R213" t="s">
        <v>60</v>
      </c>
      <c r="S213" t="s">
        <v>74</v>
      </c>
      <c r="T213" t="s">
        <v>90</v>
      </c>
      <c r="U213" t="s">
        <v>50</v>
      </c>
      <c r="V213" t="s">
        <v>63</v>
      </c>
      <c r="W213" t="s">
        <v>52</v>
      </c>
      <c r="X213" t="s">
        <v>105</v>
      </c>
      <c r="Y213" t="s">
        <v>162</v>
      </c>
      <c r="Z213" t="s">
        <v>40</v>
      </c>
      <c r="AA213" t="s">
        <v>54</v>
      </c>
    </row>
    <row r="214" spans="5:46" ht="262.5" x14ac:dyDescent="0.4">
      <c r="E214">
        <v>1</v>
      </c>
      <c r="F214">
        <v>863</v>
      </c>
      <c r="G214" t="s">
        <v>25</v>
      </c>
      <c r="H214" s="1">
        <v>45588.354861111111</v>
      </c>
      <c r="I214" t="s">
        <v>26</v>
      </c>
      <c r="K214" t="s">
        <v>87</v>
      </c>
      <c r="L214" t="s">
        <v>330</v>
      </c>
      <c r="M214" t="s">
        <v>144</v>
      </c>
      <c r="N214" t="s">
        <v>30</v>
      </c>
      <c r="O214" t="s">
        <v>31</v>
      </c>
      <c r="Q214" t="s">
        <v>114</v>
      </c>
      <c r="R214" t="s">
        <v>48</v>
      </c>
      <c r="S214" t="s">
        <v>101</v>
      </c>
      <c r="U214" t="s">
        <v>50</v>
      </c>
      <c r="V214" t="s">
        <v>103</v>
      </c>
      <c r="W214" t="s">
        <v>91</v>
      </c>
      <c r="X214" t="s">
        <v>357</v>
      </c>
      <c r="Z214" t="s">
        <v>40</v>
      </c>
      <c r="AA214" t="s">
        <v>41</v>
      </c>
      <c r="AB214" s="2" t="s">
        <v>358</v>
      </c>
      <c r="AC214" t="s">
        <v>83</v>
      </c>
      <c r="AD214" t="s">
        <v>84</v>
      </c>
      <c r="AE214" t="s">
        <v>85</v>
      </c>
      <c r="AT214" t="s">
        <v>359</v>
      </c>
    </row>
    <row r="215" spans="5:46" x14ac:dyDescent="0.4">
      <c r="E215">
        <v>1</v>
      </c>
      <c r="F215">
        <v>863</v>
      </c>
      <c r="G215" t="s">
        <v>25</v>
      </c>
      <c r="H215" s="1">
        <v>45588.354166666664</v>
      </c>
      <c r="I215" t="s">
        <v>26</v>
      </c>
      <c r="K215" t="s">
        <v>87</v>
      </c>
      <c r="L215" t="s">
        <v>330</v>
      </c>
      <c r="M215" t="s">
        <v>56</v>
      </c>
      <c r="N215" t="s">
        <v>30</v>
      </c>
      <c r="O215" t="s">
        <v>31</v>
      </c>
      <c r="Q215" t="s">
        <v>114</v>
      </c>
      <c r="R215" t="s">
        <v>110</v>
      </c>
      <c r="U215" t="s">
        <v>50</v>
      </c>
      <c r="V215" t="s">
        <v>37</v>
      </c>
      <c r="W215" t="s">
        <v>52</v>
      </c>
      <c r="X215" t="s">
        <v>75</v>
      </c>
      <c r="Y215" t="s">
        <v>91</v>
      </c>
      <c r="Z215" t="s">
        <v>40</v>
      </c>
      <c r="AA215" t="s">
        <v>41</v>
      </c>
      <c r="AB215" t="s">
        <v>360</v>
      </c>
      <c r="AC215" t="s">
        <v>79</v>
      </c>
      <c r="AD215" t="s">
        <v>43</v>
      </c>
      <c r="AE215" t="s">
        <v>85</v>
      </c>
      <c r="AT215" t="s">
        <v>361</v>
      </c>
    </row>
    <row r="216" spans="5:46" ht="93.75" x14ac:dyDescent="0.4">
      <c r="E216">
        <v>1</v>
      </c>
      <c r="F216">
        <v>863</v>
      </c>
      <c r="G216" t="s">
        <v>25</v>
      </c>
      <c r="H216" s="1">
        <v>45588.354166666664</v>
      </c>
      <c r="I216" t="s">
        <v>26</v>
      </c>
      <c r="K216" t="s">
        <v>142</v>
      </c>
      <c r="L216" t="s">
        <v>28</v>
      </c>
      <c r="M216" t="s">
        <v>56</v>
      </c>
      <c r="N216" t="s">
        <v>30</v>
      </c>
      <c r="O216" t="s">
        <v>31</v>
      </c>
      <c r="Q216" t="s">
        <v>88</v>
      </c>
      <c r="R216" t="s">
        <v>74</v>
      </c>
      <c r="S216" t="s">
        <v>89</v>
      </c>
      <c r="T216" t="s">
        <v>49</v>
      </c>
      <c r="U216" t="s">
        <v>50</v>
      </c>
      <c r="V216" t="s">
        <v>63</v>
      </c>
      <c r="W216" t="s">
        <v>105</v>
      </c>
      <c r="X216" t="s">
        <v>53</v>
      </c>
      <c r="Y216" t="s">
        <v>70</v>
      </c>
      <c r="Z216" t="s">
        <v>40</v>
      </c>
      <c r="AA216" t="s">
        <v>41</v>
      </c>
      <c r="AB216" s="2" t="s">
        <v>362</v>
      </c>
      <c r="AC216" t="s">
        <v>84</v>
      </c>
      <c r="AD216" t="s">
        <v>85</v>
      </c>
    </row>
    <row r="217" spans="5:46" x14ac:dyDescent="0.4">
      <c r="E217">
        <v>1</v>
      </c>
      <c r="F217">
        <v>863</v>
      </c>
      <c r="G217" t="s">
        <v>25</v>
      </c>
      <c r="H217" s="1">
        <v>45588.354166666664</v>
      </c>
      <c r="I217" t="s">
        <v>26</v>
      </c>
      <c r="K217" t="s">
        <v>87</v>
      </c>
      <c r="L217" t="s">
        <v>330</v>
      </c>
      <c r="M217" t="s">
        <v>56</v>
      </c>
      <c r="N217" t="s">
        <v>46</v>
      </c>
      <c r="O217" t="s">
        <v>31</v>
      </c>
      <c r="Q217" t="s">
        <v>32</v>
      </c>
      <c r="R217" t="s">
        <v>34</v>
      </c>
      <c r="S217" t="s">
        <v>74</v>
      </c>
      <c r="T217" t="s">
        <v>101</v>
      </c>
      <c r="U217" t="s">
        <v>50</v>
      </c>
      <c r="V217" t="s">
        <v>102</v>
      </c>
      <c r="W217" t="s">
        <v>64</v>
      </c>
      <c r="X217" t="s">
        <v>52</v>
      </c>
      <c r="Y217" t="s">
        <v>53</v>
      </c>
      <c r="Z217" t="s">
        <v>180</v>
      </c>
      <c r="AT217" t="s">
        <v>363</v>
      </c>
    </row>
    <row r="218" spans="5:46" x14ac:dyDescent="0.4">
      <c r="E218">
        <v>1</v>
      </c>
      <c r="F218">
        <v>863</v>
      </c>
      <c r="G218" t="s">
        <v>25</v>
      </c>
      <c r="H218" s="1">
        <v>45588.354166666664</v>
      </c>
      <c r="I218" t="s">
        <v>26</v>
      </c>
      <c r="K218" t="s">
        <v>142</v>
      </c>
      <c r="L218" t="s">
        <v>28</v>
      </c>
      <c r="M218" t="s">
        <v>73</v>
      </c>
      <c r="N218" t="s">
        <v>57</v>
      </c>
      <c r="O218" t="s">
        <v>58</v>
      </c>
      <c r="P218" t="s">
        <v>108</v>
      </c>
      <c r="R218" t="s">
        <v>34</v>
      </c>
      <c r="S218" t="s">
        <v>74</v>
      </c>
      <c r="T218" t="s">
        <v>117</v>
      </c>
      <c r="U218" t="s">
        <v>50</v>
      </c>
      <c r="V218" t="s">
        <v>37</v>
      </c>
      <c r="W218" t="s">
        <v>64</v>
      </c>
      <c r="X218" t="s">
        <v>75</v>
      </c>
      <c r="Y218" t="s">
        <v>70</v>
      </c>
      <c r="Z218" t="s">
        <v>40</v>
      </c>
      <c r="AA218" t="s">
        <v>41</v>
      </c>
      <c r="AB218" t="s">
        <v>364</v>
      </c>
      <c r="AC218" t="s">
        <v>77</v>
      </c>
      <c r="AD218" t="s">
        <v>78</v>
      </c>
      <c r="AE218" t="s">
        <v>43</v>
      </c>
      <c r="AF218" t="s">
        <v>44</v>
      </c>
      <c r="AG218" t="s">
        <v>81</v>
      </c>
      <c r="AH218" t="s">
        <v>82</v>
      </c>
      <c r="AI218" t="s">
        <v>84</v>
      </c>
      <c r="AJ218" t="s">
        <v>85</v>
      </c>
    </row>
    <row r="219" spans="5:46" x14ac:dyDescent="0.4">
      <c r="E219">
        <v>1</v>
      </c>
      <c r="F219">
        <v>863</v>
      </c>
      <c r="G219" t="s">
        <v>25</v>
      </c>
      <c r="H219" s="1">
        <v>45588.354166666664</v>
      </c>
      <c r="I219" t="s">
        <v>26</v>
      </c>
      <c r="K219" t="s">
        <v>237</v>
      </c>
      <c r="L219" t="s">
        <v>330</v>
      </c>
      <c r="M219" t="s">
        <v>29</v>
      </c>
      <c r="N219" t="s">
        <v>122</v>
      </c>
      <c r="O219" t="s">
        <v>31</v>
      </c>
      <c r="Q219" t="s">
        <v>104</v>
      </c>
      <c r="R219" t="s">
        <v>74</v>
      </c>
      <c r="S219" t="s">
        <v>101</v>
      </c>
      <c r="T219" t="s">
        <v>110</v>
      </c>
      <c r="U219" t="s">
        <v>132</v>
      </c>
      <c r="V219" t="s">
        <v>365</v>
      </c>
      <c r="W219" t="s">
        <v>52</v>
      </c>
      <c r="X219" t="s">
        <v>71</v>
      </c>
      <c r="Y219" t="s">
        <v>366</v>
      </c>
      <c r="Z219" t="s">
        <v>40</v>
      </c>
      <c r="AA219" t="s">
        <v>41</v>
      </c>
      <c r="AB219" t="s">
        <v>367</v>
      </c>
      <c r="AC219" t="s">
        <v>83</v>
      </c>
      <c r="AD219" t="s">
        <v>84</v>
      </c>
      <c r="AE219" t="s">
        <v>85</v>
      </c>
      <c r="AT219" t="s">
        <v>368</v>
      </c>
    </row>
    <row r="220" spans="5:46" ht="75" x14ac:dyDescent="0.4">
      <c r="E220">
        <v>1</v>
      </c>
      <c r="F220">
        <v>863</v>
      </c>
      <c r="G220" t="s">
        <v>25</v>
      </c>
      <c r="H220" s="1">
        <v>45588.354166666664</v>
      </c>
      <c r="I220" t="s">
        <v>26</v>
      </c>
      <c r="K220" t="s">
        <v>87</v>
      </c>
      <c r="L220" t="s">
        <v>330</v>
      </c>
      <c r="M220" t="s">
        <v>29</v>
      </c>
      <c r="N220" t="s">
        <v>66</v>
      </c>
      <c r="O220" t="s">
        <v>31</v>
      </c>
      <c r="Q220" t="s">
        <v>32</v>
      </c>
      <c r="R220" t="s">
        <v>33</v>
      </c>
      <c r="S220" t="s">
        <v>60</v>
      </c>
      <c r="T220" t="s">
        <v>48</v>
      </c>
      <c r="U220" t="s">
        <v>50</v>
      </c>
      <c r="V220" t="s">
        <v>63</v>
      </c>
      <c r="W220" t="s">
        <v>91</v>
      </c>
      <c r="X220" t="s">
        <v>38</v>
      </c>
      <c r="Y220" t="s">
        <v>99</v>
      </c>
      <c r="Z220" t="s">
        <v>40</v>
      </c>
      <c r="AA220" t="s">
        <v>54</v>
      </c>
      <c r="AT220" s="2" t="s">
        <v>369</v>
      </c>
    </row>
    <row r="221" spans="5:46" x14ac:dyDescent="0.4">
      <c r="E221">
        <v>1</v>
      </c>
      <c r="F221">
        <v>863</v>
      </c>
      <c r="G221" t="s">
        <v>25</v>
      </c>
      <c r="H221" s="1">
        <v>45588.354166666664</v>
      </c>
      <c r="I221" t="s">
        <v>26</v>
      </c>
      <c r="K221" t="s">
        <v>27</v>
      </c>
      <c r="L221" t="s">
        <v>28</v>
      </c>
      <c r="M221" t="s">
        <v>56</v>
      </c>
      <c r="N221" t="s">
        <v>30</v>
      </c>
      <c r="O221" t="s">
        <v>31</v>
      </c>
      <c r="Q221" t="s">
        <v>123</v>
      </c>
      <c r="R221" t="s">
        <v>154</v>
      </c>
      <c r="S221" t="s">
        <v>101</v>
      </c>
      <c r="U221" t="s">
        <v>50</v>
      </c>
      <c r="V221" t="s">
        <v>132</v>
      </c>
      <c r="W221" t="s">
        <v>70</v>
      </c>
      <c r="X221" t="s">
        <v>72</v>
      </c>
      <c r="Z221" t="s">
        <v>40</v>
      </c>
      <c r="AA221" t="s">
        <v>41</v>
      </c>
      <c r="AB221" t="s">
        <v>370</v>
      </c>
      <c r="AC221" t="s">
        <v>84</v>
      </c>
    </row>
    <row r="222" spans="5:46" x14ac:dyDescent="0.4">
      <c r="E222">
        <v>1</v>
      </c>
      <c r="F222">
        <v>863</v>
      </c>
      <c r="G222" t="s">
        <v>25</v>
      </c>
      <c r="H222" s="1">
        <v>45588.353472222225</v>
      </c>
      <c r="I222" t="s">
        <v>26</v>
      </c>
      <c r="K222" t="s">
        <v>87</v>
      </c>
      <c r="L222" t="s">
        <v>330</v>
      </c>
      <c r="M222" t="s">
        <v>56</v>
      </c>
      <c r="N222" t="s">
        <v>57</v>
      </c>
      <c r="O222" t="s">
        <v>31</v>
      </c>
      <c r="Q222" t="s">
        <v>123</v>
      </c>
      <c r="R222" t="s">
        <v>60</v>
      </c>
      <c r="S222" t="s">
        <v>74</v>
      </c>
      <c r="T222" t="s">
        <v>61</v>
      </c>
      <c r="U222" t="s">
        <v>50</v>
      </c>
      <c r="V222" t="s">
        <v>37</v>
      </c>
      <c r="W222" t="s">
        <v>52</v>
      </c>
      <c r="X222" t="s">
        <v>75</v>
      </c>
      <c r="Y222" t="s">
        <v>99</v>
      </c>
      <c r="Z222" t="s">
        <v>40</v>
      </c>
      <c r="AA222" t="s">
        <v>54</v>
      </c>
    </row>
    <row r="223" spans="5:46" x14ac:dyDescent="0.4">
      <c r="E223">
        <v>1</v>
      </c>
      <c r="F223">
        <v>863</v>
      </c>
      <c r="G223" t="s">
        <v>25</v>
      </c>
      <c r="H223" s="1">
        <v>45588.353472222225</v>
      </c>
      <c r="I223" t="s">
        <v>26</v>
      </c>
      <c r="K223" t="s">
        <v>55</v>
      </c>
      <c r="L223" t="s">
        <v>28</v>
      </c>
      <c r="M223" t="s">
        <v>56</v>
      </c>
      <c r="N223" t="s">
        <v>46</v>
      </c>
      <c r="O223" t="s">
        <v>31</v>
      </c>
      <c r="Q223" t="s">
        <v>123</v>
      </c>
      <c r="R223" t="s">
        <v>154</v>
      </c>
      <c r="S223" t="s">
        <v>48</v>
      </c>
      <c r="T223" t="s">
        <v>62</v>
      </c>
      <c r="U223" t="s">
        <v>51</v>
      </c>
      <c r="V223" t="s">
        <v>103</v>
      </c>
      <c r="W223" t="s">
        <v>91</v>
      </c>
      <c r="X223" t="s">
        <v>99</v>
      </c>
      <c r="Y223" t="s">
        <v>70</v>
      </c>
      <c r="Z223" t="s">
        <v>40</v>
      </c>
      <c r="AA223" t="s">
        <v>41</v>
      </c>
      <c r="AB223" t="s">
        <v>371</v>
      </c>
      <c r="AC223" t="s">
        <v>189</v>
      </c>
    </row>
    <row r="224" spans="5:46" ht="93.75" x14ac:dyDescent="0.4">
      <c r="E224">
        <v>1</v>
      </c>
      <c r="F224">
        <v>863</v>
      </c>
      <c r="G224" t="s">
        <v>25</v>
      </c>
      <c r="H224" s="1">
        <v>45588.353472222225</v>
      </c>
      <c r="I224" t="s">
        <v>26</v>
      </c>
      <c r="K224" t="s">
        <v>45</v>
      </c>
      <c r="L224" t="s">
        <v>28</v>
      </c>
      <c r="M224" t="s">
        <v>56</v>
      </c>
      <c r="N224" t="s">
        <v>46</v>
      </c>
      <c r="O224" t="s">
        <v>31</v>
      </c>
      <c r="Q224" t="s">
        <v>123</v>
      </c>
      <c r="R224" t="s">
        <v>34</v>
      </c>
      <c r="S224" t="s">
        <v>74</v>
      </c>
      <c r="T224" t="s">
        <v>110</v>
      </c>
      <c r="U224" t="s">
        <v>50</v>
      </c>
      <c r="V224" t="s">
        <v>36</v>
      </c>
      <c r="W224" t="s">
        <v>105</v>
      </c>
      <c r="X224" t="s">
        <v>38</v>
      </c>
      <c r="Y224" t="s">
        <v>53</v>
      </c>
      <c r="Z224" t="s">
        <v>40</v>
      </c>
      <c r="AA224" t="s">
        <v>41</v>
      </c>
      <c r="AB224" s="2" t="s">
        <v>372</v>
      </c>
      <c r="AC224" t="s">
        <v>93</v>
      </c>
      <c r="AD224" t="s">
        <v>96</v>
      </c>
    </row>
    <row r="225" spans="5:46" x14ac:dyDescent="0.4">
      <c r="E225">
        <v>1</v>
      </c>
      <c r="F225">
        <v>863</v>
      </c>
      <c r="G225" t="s">
        <v>25</v>
      </c>
      <c r="H225" s="1">
        <v>45588.353472222225</v>
      </c>
      <c r="I225" t="s">
        <v>26</v>
      </c>
      <c r="K225" t="s">
        <v>87</v>
      </c>
      <c r="L225" t="s">
        <v>330</v>
      </c>
      <c r="M225" t="s">
        <v>29</v>
      </c>
      <c r="N225" t="s">
        <v>30</v>
      </c>
      <c r="O225" t="s">
        <v>58</v>
      </c>
      <c r="P225" t="s">
        <v>108</v>
      </c>
      <c r="R225" t="s">
        <v>34</v>
      </c>
      <c r="S225" t="s">
        <v>74</v>
      </c>
      <c r="U225" t="s">
        <v>103</v>
      </c>
      <c r="W225" t="s">
        <v>52</v>
      </c>
      <c r="X225" t="s">
        <v>91</v>
      </c>
      <c r="Z225" t="s">
        <v>180</v>
      </c>
    </row>
    <row r="226" spans="5:46" ht="93.75" x14ac:dyDescent="0.4">
      <c r="E226">
        <v>1</v>
      </c>
      <c r="F226">
        <v>863</v>
      </c>
      <c r="G226" t="s">
        <v>25</v>
      </c>
      <c r="H226" s="1">
        <v>45588.353472222225</v>
      </c>
      <c r="I226" t="s">
        <v>26</v>
      </c>
      <c r="K226" t="s">
        <v>87</v>
      </c>
      <c r="L226" t="s">
        <v>330</v>
      </c>
      <c r="M226" t="s">
        <v>73</v>
      </c>
      <c r="N226" t="s">
        <v>57</v>
      </c>
      <c r="O226" t="s">
        <v>58</v>
      </c>
      <c r="P226" t="s">
        <v>108</v>
      </c>
      <c r="R226" t="s">
        <v>33</v>
      </c>
      <c r="S226" t="s">
        <v>34</v>
      </c>
      <c r="T226" t="s">
        <v>74</v>
      </c>
      <c r="U226" t="s">
        <v>50</v>
      </c>
      <c r="V226" t="s">
        <v>115</v>
      </c>
      <c r="W226" t="s">
        <v>64</v>
      </c>
      <c r="X226" t="s">
        <v>52</v>
      </c>
      <c r="Y226" t="s">
        <v>53</v>
      </c>
      <c r="Z226" t="s">
        <v>40</v>
      </c>
      <c r="AA226" t="s">
        <v>41</v>
      </c>
      <c r="AB226" s="2" t="s">
        <v>373</v>
      </c>
      <c r="AC226" t="s">
        <v>78</v>
      </c>
      <c r="AD226" t="s">
        <v>189</v>
      </c>
    </row>
    <row r="227" spans="5:46" x14ac:dyDescent="0.4">
      <c r="E227">
        <v>1</v>
      </c>
      <c r="F227">
        <v>863</v>
      </c>
      <c r="G227" t="s">
        <v>25</v>
      </c>
      <c r="H227" s="1">
        <v>45588.353472222225</v>
      </c>
      <c r="I227" t="s">
        <v>26</v>
      </c>
      <c r="K227" t="s">
        <v>87</v>
      </c>
      <c r="L227" t="s">
        <v>330</v>
      </c>
      <c r="M227" t="s">
        <v>73</v>
      </c>
      <c r="N227" t="s">
        <v>30</v>
      </c>
      <c r="O227" t="s">
        <v>58</v>
      </c>
      <c r="P227" t="s">
        <v>59</v>
      </c>
      <c r="R227" t="s">
        <v>33</v>
      </c>
      <c r="S227" t="s">
        <v>74</v>
      </c>
      <c r="T227" t="s">
        <v>101</v>
      </c>
      <c r="U227" t="s">
        <v>50</v>
      </c>
      <c r="V227" t="s">
        <v>51</v>
      </c>
      <c r="W227" t="s">
        <v>105</v>
      </c>
      <c r="Z227" t="s">
        <v>40</v>
      </c>
      <c r="AA227" t="s">
        <v>41</v>
      </c>
      <c r="AB227" t="s">
        <v>374</v>
      </c>
      <c r="AC227" t="s">
        <v>189</v>
      </c>
      <c r="AT227" t="s">
        <v>183</v>
      </c>
    </row>
    <row r="228" spans="5:46" x14ac:dyDescent="0.4">
      <c r="E228">
        <v>1</v>
      </c>
      <c r="F228">
        <v>863</v>
      </c>
      <c r="G228" t="s">
        <v>25</v>
      </c>
      <c r="H228" s="1">
        <v>45588.353472222225</v>
      </c>
      <c r="I228" t="s">
        <v>26</v>
      </c>
      <c r="K228" t="s">
        <v>45</v>
      </c>
      <c r="L228" t="s">
        <v>28</v>
      </c>
      <c r="M228" t="s">
        <v>29</v>
      </c>
      <c r="N228" t="s">
        <v>46</v>
      </c>
      <c r="O228" t="s">
        <v>31</v>
      </c>
      <c r="Q228" t="s">
        <v>32</v>
      </c>
      <c r="R228" t="s">
        <v>117</v>
      </c>
      <c r="U228" t="s">
        <v>115</v>
      </c>
      <c r="W228" t="s">
        <v>125</v>
      </c>
      <c r="X228" t="s">
        <v>53</v>
      </c>
      <c r="Z228" t="s">
        <v>40</v>
      </c>
      <c r="AA228" t="s">
        <v>41</v>
      </c>
      <c r="AB228" t="s">
        <v>375</v>
      </c>
      <c r="AC228" t="s">
        <v>82</v>
      </c>
      <c r="AD228" t="s">
        <v>84</v>
      </c>
      <c r="AE228" t="s">
        <v>85</v>
      </c>
      <c r="AT228" t="s">
        <v>376</v>
      </c>
    </row>
    <row r="229" spans="5:46" x14ac:dyDescent="0.4">
      <c r="E229">
        <v>1</v>
      </c>
      <c r="F229">
        <v>863</v>
      </c>
      <c r="G229" t="s">
        <v>25</v>
      </c>
      <c r="H229" s="1">
        <v>45588.353472222225</v>
      </c>
      <c r="I229" t="s">
        <v>26</v>
      </c>
      <c r="K229" t="s">
        <v>237</v>
      </c>
      <c r="L229" t="s">
        <v>28</v>
      </c>
      <c r="M229" t="s">
        <v>29</v>
      </c>
      <c r="N229" t="s">
        <v>122</v>
      </c>
      <c r="O229" t="s">
        <v>58</v>
      </c>
      <c r="P229" t="s">
        <v>108</v>
      </c>
      <c r="R229" t="s">
        <v>33</v>
      </c>
      <c r="S229" t="s">
        <v>60</v>
      </c>
      <c r="T229" t="s">
        <v>47</v>
      </c>
      <c r="U229" t="s">
        <v>50</v>
      </c>
      <c r="V229" t="s">
        <v>68</v>
      </c>
      <c r="W229" t="s">
        <v>52</v>
      </c>
      <c r="X229" t="s">
        <v>105</v>
      </c>
      <c r="Y229" t="s">
        <v>133</v>
      </c>
      <c r="Z229" t="s">
        <v>40</v>
      </c>
      <c r="AA229" t="s">
        <v>54</v>
      </c>
    </row>
    <row r="230" spans="5:46" x14ac:dyDescent="0.4">
      <c r="E230">
        <v>1</v>
      </c>
      <c r="F230">
        <v>863</v>
      </c>
      <c r="G230" t="s">
        <v>25</v>
      </c>
      <c r="H230" s="1">
        <v>45588.353472222225</v>
      </c>
      <c r="I230" t="s">
        <v>26</v>
      </c>
      <c r="K230" t="s">
        <v>87</v>
      </c>
      <c r="L230" t="s">
        <v>330</v>
      </c>
      <c r="M230" t="s">
        <v>73</v>
      </c>
      <c r="N230" t="s">
        <v>57</v>
      </c>
      <c r="O230" t="s">
        <v>31</v>
      </c>
      <c r="Q230" t="s">
        <v>104</v>
      </c>
      <c r="R230" t="s">
        <v>61</v>
      </c>
      <c r="S230" t="s">
        <v>48</v>
      </c>
      <c r="T230" t="s">
        <v>101</v>
      </c>
      <c r="U230" t="s">
        <v>51</v>
      </c>
      <c r="V230" t="s">
        <v>36</v>
      </c>
      <c r="W230" t="s">
        <v>64</v>
      </c>
      <c r="X230" t="s">
        <v>125</v>
      </c>
      <c r="Y230" t="s">
        <v>53</v>
      </c>
      <c r="Z230" t="s">
        <v>40</v>
      </c>
      <c r="AA230" t="s">
        <v>54</v>
      </c>
      <c r="AT230" t="s">
        <v>377</v>
      </c>
    </row>
    <row r="231" spans="5:46" x14ac:dyDescent="0.4">
      <c r="E231">
        <v>1</v>
      </c>
      <c r="F231">
        <v>863</v>
      </c>
      <c r="G231" t="s">
        <v>25</v>
      </c>
      <c r="H231" s="1">
        <v>45588.353472222225</v>
      </c>
      <c r="I231" t="s">
        <v>26</v>
      </c>
    </row>
    <row r="232" spans="5:46" x14ac:dyDescent="0.4">
      <c r="E232">
        <v>1</v>
      </c>
      <c r="F232">
        <v>863</v>
      </c>
      <c r="G232" t="s">
        <v>25</v>
      </c>
      <c r="H232" s="1">
        <v>45588.353472222225</v>
      </c>
      <c r="I232" t="s">
        <v>26</v>
      </c>
      <c r="K232" t="s">
        <v>27</v>
      </c>
      <c r="L232" t="s">
        <v>28</v>
      </c>
      <c r="M232" t="s">
        <v>56</v>
      </c>
      <c r="N232" t="s">
        <v>30</v>
      </c>
      <c r="O232" t="s">
        <v>31</v>
      </c>
      <c r="Q232" t="s">
        <v>88</v>
      </c>
      <c r="R232" t="s">
        <v>47</v>
      </c>
      <c r="S232" t="s">
        <v>61</v>
      </c>
      <c r="T232" t="s">
        <v>89</v>
      </c>
      <c r="U232" t="s">
        <v>36</v>
      </c>
      <c r="V232" t="s">
        <v>63</v>
      </c>
      <c r="W232" t="s">
        <v>52</v>
      </c>
      <c r="X232" t="s">
        <v>38</v>
      </c>
      <c r="Y232" t="s">
        <v>178</v>
      </c>
      <c r="Z232" t="s">
        <v>40</v>
      </c>
      <c r="AA232" t="s">
        <v>41</v>
      </c>
      <c r="AB232" t="s">
        <v>378</v>
      </c>
      <c r="AC232" t="s">
        <v>44</v>
      </c>
      <c r="AD232" t="s">
        <v>85</v>
      </c>
      <c r="AT232" t="s">
        <v>379</v>
      </c>
    </row>
    <row r="233" spans="5:46" x14ac:dyDescent="0.4">
      <c r="E233">
        <v>1</v>
      </c>
      <c r="F233">
        <v>863</v>
      </c>
      <c r="G233" t="s">
        <v>25</v>
      </c>
      <c r="H233" s="1">
        <v>45588.353472222225</v>
      </c>
      <c r="I233" t="s">
        <v>26</v>
      </c>
      <c r="K233" t="s">
        <v>87</v>
      </c>
      <c r="L233" t="s">
        <v>330</v>
      </c>
      <c r="M233" t="s">
        <v>29</v>
      </c>
      <c r="N233" t="s">
        <v>46</v>
      </c>
      <c r="O233" t="s">
        <v>58</v>
      </c>
      <c r="P233" t="s">
        <v>190</v>
      </c>
      <c r="R233" t="s">
        <v>34</v>
      </c>
      <c r="S233" t="s">
        <v>74</v>
      </c>
      <c r="T233" t="s">
        <v>118</v>
      </c>
      <c r="U233" t="s">
        <v>50</v>
      </c>
      <c r="V233" t="s">
        <v>102</v>
      </c>
      <c r="W233" t="s">
        <v>64</v>
      </c>
      <c r="X233" t="s">
        <v>105</v>
      </c>
      <c r="Y233" t="s">
        <v>91</v>
      </c>
      <c r="Z233" t="s">
        <v>40</v>
      </c>
      <c r="AA233" t="s">
        <v>54</v>
      </c>
    </row>
    <row r="234" spans="5:46" ht="75" x14ac:dyDescent="0.4">
      <c r="E234">
        <v>1</v>
      </c>
      <c r="F234">
        <v>863</v>
      </c>
      <c r="G234" t="s">
        <v>25</v>
      </c>
      <c r="H234" s="1">
        <v>45588.353472222225</v>
      </c>
      <c r="I234" t="s">
        <v>26</v>
      </c>
      <c r="K234" t="s">
        <v>87</v>
      </c>
      <c r="L234" t="s">
        <v>380</v>
      </c>
      <c r="M234" t="s">
        <v>29</v>
      </c>
      <c r="N234" t="s">
        <v>57</v>
      </c>
      <c r="O234" t="s">
        <v>58</v>
      </c>
      <c r="P234" t="s">
        <v>108</v>
      </c>
      <c r="R234" t="s">
        <v>74</v>
      </c>
      <c r="S234" t="s">
        <v>35</v>
      </c>
      <c r="T234" t="s">
        <v>101</v>
      </c>
      <c r="U234" t="s">
        <v>50</v>
      </c>
      <c r="V234" t="s">
        <v>115</v>
      </c>
      <c r="W234" t="s">
        <v>52</v>
      </c>
      <c r="X234" t="s">
        <v>75</v>
      </c>
      <c r="Y234" t="s">
        <v>105</v>
      </c>
      <c r="Z234" t="s">
        <v>40</v>
      </c>
      <c r="AA234" t="s">
        <v>41</v>
      </c>
      <c r="AB234" s="2" t="s">
        <v>381</v>
      </c>
      <c r="AC234" t="s">
        <v>77</v>
      </c>
    </row>
    <row r="235" spans="5:46" x14ac:dyDescent="0.4">
      <c r="E235">
        <v>1</v>
      </c>
      <c r="F235">
        <v>863</v>
      </c>
      <c r="G235" t="s">
        <v>25</v>
      </c>
      <c r="H235" s="1">
        <v>45588.352777777778</v>
      </c>
      <c r="I235" t="s">
        <v>26</v>
      </c>
      <c r="K235" t="s">
        <v>87</v>
      </c>
      <c r="L235" t="s">
        <v>330</v>
      </c>
      <c r="M235" t="s">
        <v>73</v>
      </c>
      <c r="N235" t="s">
        <v>57</v>
      </c>
      <c r="O235" t="s">
        <v>58</v>
      </c>
      <c r="P235" t="s">
        <v>108</v>
      </c>
      <c r="R235" t="s">
        <v>34</v>
      </c>
      <c r="S235" t="s">
        <v>74</v>
      </c>
      <c r="T235" t="s">
        <v>61</v>
      </c>
      <c r="U235" t="s">
        <v>50</v>
      </c>
      <c r="V235" t="s">
        <v>102</v>
      </c>
      <c r="W235" t="s">
        <v>64</v>
      </c>
      <c r="X235" t="s">
        <v>91</v>
      </c>
      <c r="Y235" t="s">
        <v>111</v>
      </c>
      <c r="Z235" t="s">
        <v>40</v>
      </c>
      <c r="AA235" t="s">
        <v>41</v>
      </c>
      <c r="AB235" t="s">
        <v>382</v>
      </c>
      <c r="AC235" t="s">
        <v>84</v>
      </c>
      <c r="AD235" t="s">
        <v>85</v>
      </c>
    </row>
    <row r="236" spans="5:46" ht="150" x14ac:dyDescent="0.4">
      <c r="E236">
        <v>1</v>
      </c>
      <c r="F236">
        <v>863</v>
      </c>
      <c r="G236" t="s">
        <v>25</v>
      </c>
      <c r="H236" s="1">
        <v>45588.352777777778</v>
      </c>
      <c r="I236" t="s">
        <v>26</v>
      </c>
      <c r="K236" t="s">
        <v>27</v>
      </c>
      <c r="L236" t="s">
        <v>28</v>
      </c>
      <c r="M236" t="s">
        <v>56</v>
      </c>
      <c r="N236" t="s">
        <v>30</v>
      </c>
      <c r="O236" t="s">
        <v>31</v>
      </c>
      <c r="Q236" t="s">
        <v>104</v>
      </c>
      <c r="R236" t="s">
        <v>35</v>
      </c>
      <c r="S236" t="s">
        <v>154</v>
      </c>
      <c r="T236" t="s">
        <v>101</v>
      </c>
      <c r="U236" t="s">
        <v>132</v>
      </c>
      <c r="V236" t="s">
        <v>37</v>
      </c>
      <c r="W236" t="s">
        <v>64</v>
      </c>
      <c r="X236" t="s">
        <v>52</v>
      </c>
      <c r="Y236" t="s">
        <v>111</v>
      </c>
      <c r="Z236" t="s">
        <v>40</v>
      </c>
      <c r="AA236" t="s">
        <v>41</v>
      </c>
      <c r="AB236" s="2" t="s">
        <v>383</v>
      </c>
      <c r="AC236" t="s">
        <v>82</v>
      </c>
    </row>
    <row r="237" spans="5:46" x14ac:dyDescent="0.4">
      <c r="E237">
        <v>1</v>
      </c>
      <c r="F237">
        <v>863</v>
      </c>
      <c r="G237" t="s">
        <v>25</v>
      </c>
      <c r="H237" s="1">
        <v>45588.352777777778</v>
      </c>
      <c r="I237" t="s">
        <v>26</v>
      </c>
      <c r="K237" t="s">
        <v>45</v>
      </c>
      <c r="L237" t="s">
        <v>28</v>
      </c>
      <c r="M237" t="s">
        <v>73</v>
      </c>
      <c r="N237" t="s">
        <v>57</v>
      </c>
      <c r="O237" t="s">
        <v>58</v>
      </c>
      <c r="P237" t="s">
        <v>134</v>
      </c>
      <c r="R237" t="s">
        <v>34</v>
      </c>
      <c r="S237" t="s">
        <v>74</v>
      </c>
      <c r="T237" t="s">
        <v>89</v>
      </c>
      <c r="U237" t="s">
        <v>37</v>
      </c>
      <c r="W237" t="s">
        <v>105</v>
      </c>
      <c r="Z237" t="s">
        <v>40</v>
      </c>
      <c r="AA237" t="s">
        <v>41</v>
      </c>
      <c r="AB237" t="s">
        <v>384</v>
      </c>
      <c r="AC237" t="s">
        <v>44</v>
      </c>
    </row>
    <row r="238" spans="5:46" x14ac:dyDescent="0.4">
      <c r="E238">
        <v>1</v>
      </c>
      <c r="F238">
        <v>863</v>
      </c>
      <c r="G238" t="s">
        <v>25</v>
      </c>
      <c r="H238" s="1">
        <v>45588.352777777778</v>
      </c>
      <c r="I238" t="s">
        <v>26</v>
      </c>
      <c r="K238" t="s">
        <v>87</v>
      </c>
      <c r="L238" t="s">
        <v>330</v>
      </c>
      <c r="M238" t="s">
        <v>73</v>
      </c>
      <c r="N238" t="s">
        <v>30</v>
      </c>
      <c r="O238" t="s">
        <v>58</v>
      </c>
      <c r="P238" t="s">
        <v>134</v>
      </c>
      <c r="R238" t="s">
        <v>33</v>
      </c>
      <c r="S238" t="s">
        <v>60</v>
      </c>
      <c r="T238" t="s">
        <v>117</v>
      </c>
      <c r="U238" t="s">
        <v>50</v>
      </c>
      <c r="V238" t="s">
        <v>102</v>
      </c>
      <c r="W238" t="s">
        <v>64</v>
      </c>
      <c r="X238" t="s">
        <v>125</v>
      </c>
      <c r="Y238" t="s">
        <v>38</v>
      </c>
      <c r="Z238" t="s">
        <v>40</v>
      </c>
      <c r="AA238" t="s">
        <v>54</v>
      </c>
    </row>
    <row r="239" spans="5:46" ht="93.75" x14ac:dyDescent="0.4">
      <c r="E239">
        <v>1</v>
      </c>
      <c r="F239">
        <v>863</v>
      </c>
      <c r="G239" t="s">
        <v>25</v>
      </c>
      <c r="H239" s="1">
        <v>45588.352777777778</v>
      </c>
      <c r="I239" t="s">
        <v>26</v>
      </c>
      <c r="K239" t="s">
        <v>87</v>
      </c>
      <c r="L239" t="s">
        <v>330</v>
      </c>
      <c r="M239" t="s">
        <v>73</v>
      </c>
      <c r="N239" t="s">
        <v>57</v>
      </c>
      <c r="O239" t="s">
        <v>31</v>
      </c>
      <c r="Q239" t="s">
        <v>123</v>
      </c>
      <c r="R239" t="s">
        <v>60</v>
      </c>
      <c r="S239" t="s">
        <v>74</v>
      </c>
      <c r="T239" t="s">
        <v>117</v>
      </c>
      <c r="U239" t="s">
        <v>51</v>
      </c>
      <c r="V239" t="s">
        <v>63</v>
      </c>
      <c r="W239" t="s">
        <v>52</v>
      </c>
      <c r="X239" t="s">
        <v>125</v>
      </c>
      <c r="Y239" t="s">
        <v>70</v>
      </c>
      <c r="Z239" t="s">
        <v>40</v>
      </c>
      <c r="AA239" t="s">
        <v>41</v>
      </c>
      <c r="AB239" s="2" t="s">
        <v>385</v>
      </c>
      <c r="AC239" t="s">
        <v>78</v>
      </c>
    </row>
    <row r="240" spans="5:46" x14ac:dyDescent="0.4">
      <c r="E240">
        <v>1</v>
      </c>
      <c r="F240">
        <v>863</v>
      </c>
      <c r="G240" t="s">
        <v>25</v>
      </c>
      <c r="H240" s="1">
        <v>45588.352777777778</v>
      </c>
      <c r="I240" t="s">
        <v>26</v>
      </c>
      <c r="K240" t="s">
        <v>55</v>
      </c>
      <c r="L240" t="s">
        <v>28</v>
      </c>
      <c r="M240" t="s">
        <v>29</v>
      </c>
      <c r="N240" t="s">
        <v>46</v>
      </c>
      <c r="O240" t="s">
        <v>31</v>
      </c>
      <c r="Q240" t="s">
        <v>114</v>
      </c>
      <c r="R240" t="s">
        <v>117</v>
      </c>
      <c r="S240" t="s">
        <v>48</v>
      </c>
      <c r="T240" t="s">
        <v>101</v>
      </c>
      <c r="U240" t="s">
        <v>50</v>
      </c>
      <c r="V240" t="s">
        <v>103</v>
      </c>
      <c r="W240" t="s">
        <v>125</v>
      </c>
      <c r="X240" t="s">
        <v>91</v>
      </c>
      <c r="Y240" t="s">
        <v>39</v>
      </c>
      <c r="Z240" t="s">
        <v>40</v>
      </c>
      <c r="AA240" t="s">
        <v>41</v>
      </c>
      <c r="AB240" t="s">
        <v>386</v>
      </c>
      <c r="AC240" t="s">
        <v>82</v>
      </c>
      <c r="AD240" t="s">
        <v>84</v>
      </c>
      <c r="AE240" t="s">
        <v>85</v>
      </c>
      <c r="AT240" t="s">
        <v>387</v>
      </c>
    </row>
    <row r="241" spans="5:46" x14ac:dyDescent="0.4">
      <c r="E241">
        <v>1</v>
      </c>
      <c r="F241">
        <v>863</v>
      </c>
      <c r="G241" t="s">
        <v>25</v>
      </c>
      <c r="H241" s="1">
        <v>45588.352777777778</v>
      </c>
      <c r="I241" t="s">
        <v>26</v>
      </c>
      <c r="K241" t="s">
        <v>87</v>
      </c>
      <c r="L241" t="s">
        <v>330</v>
      </c>
      <c r="M241" t="s">
        <v>29</v>
      </c>
      <c r="N241" t="s">
        <v>66</v>
      </c>
      <c r="O241" t="s">
        <v>58</v>
      </c>
      <c r="P241" t="s">
        <v>32</v>
      </c>
      <c r="R241" t="s">
        <v>118</v>
      </c>
      <c r="U241" t="s">
        <v>50</v>
      </c>
      <c r="W241" t="s">
        <v>38</v>
      </c>
      <c r="Z241" t="s">
        <v>180</v>
      </c>
    </row>
    <row r="242" spans="5:46" x14ac:dyDescent="0.4">
      <c r="E242">
        <v>1</v>
      </c>
      <c r="F242">
        <v>863</v>
      </c>
      <c r="G242" t="s">
        <v>25</v>
      </c>
      <c r="H242" s="1">
        <v>45588.352777777778</v>
      </c>
      <c r="I242" t="s">
        <v>26</v>
      </c>
      <c r="K242" t="s">
        <v>87</v>
      </c>
      <c r="L242" t="s">
        <v>330</v>
      </c>
      <c r="M242" t="s">
        <v>73</v>
      </c>
      <c r="N242" t="s">
        <v>57</v>
      </c>
      <c r="O242" t="s">
        <v>58</v>
      </c>
      <c r="P242" t="s">
        <v>388</v>
      </c>
      <c r="R242" t="s">
        <v>61</v>
      </c>
      <c r="S242" t="s">
        <v>101</v>
      </c>
      <c r="T242" t="s">
        <v>110</v>
      </c>
      <c r="U242" t="s">
        <v>50</v>
      </c>
      <c r="V242" t="s">
        <v>235</v>
      </c>
      <c r="W242" t="s">
        <v>52</v>
      </c>
      <c r="X242" t="s">
        <v>75</v>
      </c>
      <c r="Y242" t="s">
        <v>99</v>
      </c>
      <c r="Z242" t="s">
        <v>40</v>
      </c>
      <c r="AA242" t="s">
        <v>54</v>
      </c>
    </row>
    <row r="243" spans="5:46" x14ac:dyDescent="0.4">
      <c r="E243">
        <v>1</v>
      </c>
      <c r="F243">
        <v>863</v>
      </c>
      <c r="G243" t="s">
        <v>25</v>
      </c>
      <c r="H243" s="1">
        <v>45588.352777777778</v>
      </c>
      <c r="I243" t="s">
        <v>26</v>
      </c>
      <c r="K243" t="s">
        <v>87</v>
      </c>
      <c r="L243" t="s">
        <v>330</v>
      </c>
      <c r="M243" t="s">
        <v>56</v>
      </c>
      <c r="N243" t="s">
        <v>30</v>
      </c>
      <c r="O243" t="s">
        <v>58</v>
      </c>
      <c r="P243" t="s">
        <v>108</v>
      </c>
      <c r="R243" t="s">
        <v>74</v>
      </c>
      <c r="S243" t="s">
        <v>48</v>
      </c>
      <c r="T243" t="s">
        <v>101</v>
      </c>
      <c r="U243" t="s">
        <v>50</v>
      </c>
      <c r="V243" t="s">
        <v>37</v>
      </c>
      <c r="W243" t="s">
        <v>75</v>
      </c>
      <c r="X243" t="s">
        <v>125</v>
      </c>
      <c r="Y243" t="s">
        <v>105</v>
      </c>
      <c r="Z243" t="s">
        <v>40</v>
      </c>
      <c r="AA243" t="s">
        <v>54</v>
      </c>
      <c r="AT243" t="s">
        <v>389</v>
      </c>
    </row>
    <row r="244" spans="5:46" x14ac:dyDescent="0.4">
      <c r="E244">
        <v>1</v>
      </c>
      <c r="F244">
        <v>863</v>
      </c>
      <c r="G244" t="s">
        <v>25</v>
      </c>
      <c r="H244" s="1">
        <v>45588.352083333331</v>
      </c>
      <c r="I244" t="s">
        <v>26</v>
      </c>
      <c r="K244" t="s">
        <v>87</v>
      </c>
      <c r="L244" t="s">
        <v>330</v>
      </c>
      <c r="M244" t="s">
        <v>73</v>
      </c>
      <c r="N244" t="s">
        <v>57</v>
      </c>
      <c r="O244" t="s">
        <v>58</v>
      </c>
      <c r="P244" t="s">
        <v>134</v>
      </c>
      <c r="R244" t="s">
        <v>117</v>
      </c>
      <c r="U244" t="s">
        <v>50</v>
      </c>
      <c r="W244" t="s">
        <v>64</v>
      </c>
      <c r="Z244" t="s">
        <v>180</v>
      </c>
    </row>
    <row r="245" spans="5:46" x14ac:dyDescent="0.4">
      <c r="E245">
        <v>1</v>
      </c>
      <c r="F245">
        <v>863</v>
      </c>
      <c r="G245" t="s">
        <v>25</v>
      </c>
      <c r="H245" s="1">
        <v>45588.352083333331</v>
      </c>
      <c r="I245" t="s">
        <v>26</v>
      </c>
      <c r="K245" t="s">
        <v>55</v>
      </c>
      <c r="L245" t="s">
        <v>28</v>
      </c>
      <c r="M245" t="s">
        <v>29</v>
      </c>
      <c r="N245" t="s">
        <v>57</v>
      </c>
      <c r="O245" t="s">
        <v>58</v>
      </c>
      <c r="P245" t="s">
        <v>108</v>
      </c>
      <c r="R245" t="s">
        <v>34</v>
      </c>
      <c r="S245" t="s">
        <v>74</v>
      </c>
      <c r="T245" t="s">
        <v>48</v>
      </c>
      <c r="U245" t="s">
        <v>50</v>
      </c>
      <c r="V245" t="s">
        <v>51</v>
      </c>
      <c r="W245" t="s">
        <v>390</v>
      </c>
      <c r="Z245" t="s">
        <v>40</v>
      </c>
      <c r="AA245" t="s">
        <v>41</v>
      </c>
      <c r="AB245" t="s">
        <v>391</v>
      </c>
      <c r="AC245" t="s">
        <v>81</v>
      </c>
      <c r="AT245" t="s">
        <v>392</v>
      </c>
    </row>
    <row r="246" spans="5:46" x14ac:dyDescent="0.4">
      <c r="E246">
        <v>1</v>
      </c>
      <c r="F246">
        <v>863</v>
      </c>
      <c r="G246" t="s">
        <v>25</v>
      </c>
      <c r="H246" s="1">
        <v>45588.352083333331</v>
      </c>
      <c r="I246" t="s">
        <v>26</v>
      </c>
      <c r="K246" t="s">
        <v>27</v>
      </c>
      <c r="L246" t="s">
        <v>28</v>
      </c>
      <c r="M246" t="s">
        <v>56</v>
      </c>
      <c r="N246" t="s">
        <v>57</v>
      </c>
      <c r="O246" t="s">
        <v>31</v>
      </c>
      <c r="Q246" t="s">
        <v>393</v>
      </c>
      <c r="R246" t="s">
        <v>33</v>
      </c>
      <c r="S246" t="s">
        <v>60</v>
      </c>
      <c r="T246" t="s">
        <v>34</v>
      </c>
      <c r="U246" t="s">
        <v>50</v>
      </c>
      <c r="V246" t="s">
        <v>68</v>
      </c>
      <c r="W246" t="s">
        <v>64</v>
      </c>
      <c r="X246" t="s">
        <v>52</v>
      </c>
      <c r="Y246" t="s">
        <v>75</v>
      </c>
      <c r="Z246" t="s">
        <v>40</v>
      </c>
      <c r="AA246" t="s">
        <v>54</v>
      </c>
    </row>
    <row r="247" spans="5:46" x14ac:dyDescent="0.4">
      <c r="E247">
        <v>1</v>
      </c>
      <c r="F247">
        <v>863</v>
      </c>
      <c r="G247" t="s">
        <v>25</v>
      </c>
      <c r="H247" s="1">
        <v>45588.352083333331</v>
      </c>
      <c r="I247" t="s">
        <v>26</v>
      </c>
      <c r="K247" t="s">
        <v>87</v>
      </c>
      <c r="L247" t="s">
        <v>330</v>
      </c>
      <c r="M247" t="s">
        <v>73</v>
      </c>
      <c r="N247" t="s">
        <v>30</v>
      </c>
      <c r="O247" t="s">
        <v>58</v>
      </c>
      <c r="P247" t="s">
        <v>32</v>
      </c>
      <c r="R247" t="s">
        <v>34</v>
      </c>
      <c r="S247" t="s">
        <v>74</v>
      </c>
      <c r="T247" t="s">
        <v>48</v>
      </c>
      <c r="U247" t="s">
        <v>50</v>
      </c>
      <c r="V247" t="s">
        <v>37</v>
      </c>
      <c r="W247" t="s">
        <v>105</v>
      </c>
      <c r="X247" t="s">
        <v>38</v>
      </c>
      <c r="Y247" t="s">
        <v>39</v>
      </c>
      <c r="Z247" t="s">
        <v>180</v>
      </c>
    </row>
    <row r="248" spans="5:46" x14ac:dyDescent="0.4">
      <c r="E248">
        <v>1</v>
      </c>
      <c r="F248">
        <v>863</v>
      </c>
      <c r="G248" t="s">
        <v>25</v>
      </c>
      <c r="H248" s="1">
        <v>45588.352083333331</v>
      </c>
      <c r="I248" t="s">
        <v>26</v>
      </c>
      <c r="K248" t="s">
        <v>87</v>
      </c>
      <c r="L248" t="s">
        <v>330</v>
      </c>
      <c r="M248" t="s">
        <v>56</v>
      </c>
      <c r="N248" t="s">
        <v>30</v>
      </c>
      <c r="O248" t="s">
        <v>31</v>
      </c>
      <c r="Q248" t="s">
        <v>114</v>
      </c>
      <c r="R248" t="s">
        <v>34</v>
      </c>
      <c r="S248" t="s">
        <v>74</v>
      </c>
      <c r="T248" t="s">
        <v>48</v>
      </c>
      <c r="U248" t="s">
        <v>50</v>
      </c>
      <c r="V248" t="s">
        <v>103</v>
      </c>
      <c r="W248" t="s">
        <v>75</v>
      </c>
      <c r="X248" t="s">
        <v>91</v>
      </c>
      <c r="Y248" t="s">
        <v>39</v>
      </c>
      <c r="Z248" t="s">
        <v>40</v>
      </c>
      <c r="AA248" t="s">
        <v>41</v>
      </c>
      <c r="AB248" t="s">
        <v>394</v>
      </c>
      <c r="AC248" t="s">
        <v>189</v>
      </c>
      <c r="AT248" t="s">
        <v>395</v>
      </c>
    </row>
    <row r="249" spans="5:46" x14ac:dyDescent="0.4">
      <c r="E249">
        <v>1</v>
      </c>
      <c r="F249">
        <v>863</v>
      </c>
      <c r="G249" t="s">
        <v>25</v>
      </c>
      <c r="H249" s="1">
        <v>45588.352083333331</v>
      </c>
      <c r="I249" t="s">
        <v>26</v>
      </c>
      <c r="K249" t="s">
        <v>55</v>
      </c>
      <c r="L249" t="s">
        <v>28</v>
      </c>
      <c r="M249" t="s">
        <v>29</v>
      </c>
      <c r="N249" t="s">
        <v>46</v>
      </c>
      <c r="O249" t="s">
        <v>31</v>
      </c>
      <c r="Q249" t="s">
        <v>114</v>
      </c>
      <c r="R249" t="s">
        <v>48</v>
      </c>
      <c r="S249" t="s">
        <v>62</v>
      </c>
      <c r="T249" t="s">
        <v>110</v>
      </c>
      <c r="U249" t="s">
        <v>103</v>
      </c>
      <c r="W249" t="s">
        <v>91</v>
      </c>
      <c r="X249" t="s">
        <v>99</v>
      </c>
      <c r="Z249" t="s">
        <v>40</v>
      </c>
      <c r="AA249" t="s">
        <v>41</v>
      </c>
      <c r="AB249" t="s">
        <v>396</v>
      </c>
      <c r="AC249" t="s">
        <v>189</v>
      </c>
      <c r="AT249" t="s">
        <v>397</v>
      </c>
    </row>
    <row r="250" spans="5:46" ht="409.5" x14ac:dyDescent="0.4">
      <c r="E250">
        <v>1</v>
      </c>
      <c r="F250">
        <v>863</v>
      </c>
      <c r="G250" t="s">
        <v>25</v>
      </c>
      <c r="H250" s="1">
        <v>45588.352083333331</v>
      </c>
      <c r="I250" t="s">
        <v>26</v>
      </c>
      <c r="K250" t="s">
        <v>87</v>
      </c>
      <c r="L250" t="s">
        <v>330</v>
      </c>
      <c r="M250" t="s">
        <v>73</v>
      </c>
      <c r="N250" t="s">
        <v>57</v>
      </c>
      <c r="O250" t="s">
        <v>58</v>
      </c>
      <c r="P250" t="s">
        <v>190</v>
      </c>
      <c r="R250" t="s">
        <v>74</v>
      </c>
      <c r="S250" t="s">
        <v>35</v>
      </c>
      <c r="T250" t="s">
        <v>48</v>
      </c>
      <c r="U250" t="s">
        <v>51</v>
      </c>
      <c r="V250" t="s">
        <v>103</v>
      </c>
      <c r="W250" t="s">
        <v>52</v>
      </c>
      <c r="X250" t="s">
        <v>91</v>
      </c>
      <c r="Y250" t="s">
        <v>70</v>
      </c>
      <c r="Z250" t="s">
        <v>180</v>
      </c>
      <c r="AT250" s="2" t="s">
        <v>398</v>
      </c>
    </row>
    <row r="251" spans="5:46" x14ac:dyDescent="0.4">
      <c r="E251">
        <v>1</v>
      </c>
      <c r="F251">
        <v>863</v>
      </c>
      <c r="G251" t="s">
        <v>25</v>
      </c>
      <c r="H251" s="1">
        <v>45588.352083333331</v>
      </c>
      <c r="I251" t="s">
        <v>26</v>
      </c>
      <c r="K251" t="s">
        <v>45</v>
      </c>
      <c r="L251" t="s">
        <v>28</v>
      </c>
      <c r="M251" t="s">
        <v>73</v>
      </c>
      <c r="N251" t="s">
        <v>57</v>
      </c>
      <c r="O251" t="s">
        <v>31</v>
      </c>
      <c r="Q251" t="s">
        <v>123</v>
      </c>
      <c r="R251" t="s">
        <v>61</v>
      </c>
      <c r="S251" t="s">
        <v>48</v>
      </c>
      <c r="T251" t="s">
        <v>62</v>
      </c>
      <c r="U251" t="s">
        <v>50</v>
      </c>
      <c r="V251" t="s">
        <v>103</v>
      </c>
      <c r="W251" t="s">
        <v>105</v>
      </c>
      <c r="X251" t="s">
        <v>91</v>
      </c>
      <c r="Y251" t="s">
        <v>111</v>
      </c>
      <c r="Z251" t="s">
        <v>40</v>
      </c>
      <c r="AA251" t="s">
        <v>41</v>
      </c>
      <c r="AB251" t="s">
        <v>399</v>
      </c>
      <c r="AC251" t="s">
        <v>44</v>
      </c>
      <c r="AD251" t="s">
        <v>81</v>
      </c>
      <c r="AE251" t="s">
        <v>82</v>
      </c>
      <c r="AF251" t="s">
        <v>84</v>
      </c>
      <c r="AG251" t="s">
        <v>85</v>
      </c>
    </row>
    <row r="252" spans="5:46" x14ac:dyDescent="0.4">
      <c r="E252">
        <v>1</v>
      </c>
      <c r="F252">
        <v>863</v>
      </c>
      <c r="G252" t="s">
        <v>25</v>
      </c>
      <c r="H252" s="1">
        <v>45588.352083333331</v>
      </c>
      <c r="I252" t="s">
        <v>26</v>
      </c>
      <c r="K252" t="s">
        <v>55</v>
      </c>
      <c r="L252" t="s">
        <v>28</v>
      </c>
      <c r="M252" t="s">
        <v>73</v>
      </c>
      <c r="N252" t="s">
        <v>57</v>
      </c>
      <c r="O252" t="s">
        <v>58</v>
      </c>
      <c r="P252" t="s">
        <v>190</v>
      </c>
      <c r="R252" t="s">
        <v>61</v>
      </c>
      <c r="S252" t="s">
        <v>117</v>
      </c>
      <c r="T252" t="s">
        <v>101</v>
      </c>
      <c r="U252" t="s">
        <v>50</v>
      </c>
      <c r="V252" t="s">
        <v>103</v>
      </c>
      <c r="W252" t="s">
        <v>91</v>
      </c>
      <c r="X252" t="s">
        <v>38</v>
      </c>
      <c r="Y252" t="s">
        <v>111</v>
      </c>
      <c r="Z252" t="s">
        <v>40</v>
      </c>
      <c r="AA252" t="s">
        <v>41</v>
      </c>
      <c r="AB252" t="s">
        <v>400</v>
      </c>
      <c r="AC252" t="s">
        <v>43</v>
      </c>
      <c r="AD252" t="s">
        <v>82</v>
      </c>
      <c r="AE252" t="s">
        <v>84</v>
      </c>
      <c r="AF252" t="s">
        <v>85</v>
      </c>
    </row>
    <row r="253" spans="5:46" x14ac:dyDescent="0.4">
      <c r="E253">
        <v>1</v>
      </c>
      <c r="F253">
        <v>863</v>
      </c>
      <c r="G253" t="s">
        <v>25</v>
      </c>
      <c r="H253" s="1">
        <v>45588.352083333331</v>
      </c>
      <c r="I253" t="s">
        <v>26</v>
      </c>
      <c r="K253" t="s">
        <v>87</v>
      </c>
      <c r="L253" t="s">
        <v>330</v>
      </c>
      <c r="M253" t="s">
        <v>73</v>
      </c>
      <c r="N253" t="s">
        <v>57</v>
      </c>
      <c r="O253" t="s">
        <v>58</v>
      </c>
      <c r="P253" t="s">
        <v>108</v>
      </c>
      <c r="R253" t="s">
        <v>33</v>
      </c>
      <c r="S253" t="s">
        <v>89</v>
      </c>
      <c r="U253" t="s">
        <v>50</v>
      </c>
      <c r="V253" t="s">
        <v>36</v>
      </c>
      <c r="W253" t="s">
        <v>64</v>
      </c>
      <c r="X253" t="s">
        <v>52</v>
      </c>
      <c r="Z253" t="s">
        <v>40</v>
      </c>
      <c r="AA253" t="s">
        <v>54</v>
      </c>
      <c r="AT253" t="s">
        <v>401</v>
      </c>
    </row>
    <row r="254" spans="5:46" ht="75" x14ac:dyDescent="0.4">
      <c r="E254">
        <v>1</v>
      </c>
      <c r="F254">
        <v>863</v>
      </c>
      <c r="G254" t="s">
        <v>25</v>
      </c>
      <c r="H254" s="1">
        <v>45588.352083333331</v>
      </c>
      <c r="I254" t="s">
        <v>26</v>
      </c>
      <c r="K254" t="s">
        <v>87</v>
      </c>
      <c r="L254" t="s">
        <v>330</v>
      </c>
      <c r="M254" t="s">
        <v>29</v>
      </c>
      <c r="N254" t="s">
        <v>30</v>
      </c>
      <c r="O254" t="s">
        <v>31</v>
      </c>
      <c r="Q254" t="s">
        <v>123</v>
      </c>
      <c r="R254" t="s">
        <v>117</v>
      </c>
      <c r="S254" t="s">
        <v>110</v>
      </c>
      <c r="U254" t="s">
        <v>50</v>
      </c>
      <c r="W254" t="s">
        <v>38</v>
      </c>
      <c r="Z254" t="s">
        <v>40</v>
      </c>
      <c r="AA254" t="s">
        <v>41</v>
      </c>
      <c r="AB254" s="2" t="s">
        <v>402</v>
      </c>
      <c r="AC254" t="s">
        <v>83</v>
      </c>
    </row>
    <row r="255" spans="5:46" x14ac:dyDescent="0.4">
      <c r="E255">
        <v>1</v>
      </c>
      <c r="F255">
        <v>863</v>
      </c>
      <c r="G255" t="s">
        <v>25</v>
      </c>
      <c r="H255" s="1">
        <v>45588.352083333331</v>
      </c>
      <c r="I255" t="s">
        <v>26</v>
      </c>
      <c r="K255" t="s">
        <v>87</v>
      </c>
      <c r="L255" t="s">
        <v>330</v>
      </c>
      <c r="M255" t="s">
        <v>29</v>
      </c>
      <c r="N255" t="s">
        <v>46</v>
      </c>
      <c r="O255" t="s">
        <v>31</v>
      </c>
      <c r="Q255" t="s">
        <v>32</v>
      </c>
      <c r="R255" t="s">
        <v>47</v>
      </c>
      <c r="S255" t="s">
        <v>48</v>
      </c>
      <c r="T255" t="s">
        <v>101</v>
      </c>
      <c r="U255" t="s">
        <v>68</v>
      </c>
      <c r="W255" t="s">
        <v>39</v>
      </c>
      <c r="Z255" t="s">
        <v>180</v>
      </c>
    </row>
    <row r="256" spans="5:46" ht="225" x14ac:dyDescent="0.4">
      <c r="E256">
        <v>1</v>
      </c>
      <c r="F256">
        <v>863</v>
      </c>
      <c r="G256" t="s">
        <v>25</v>
      </c>
      <c r="H256" s="1">
        <v>45588.352083333331</v>
      </c>
      <c r="I256" t="s">
        <v>26</v>
      </c>
      <c r="K256" t="s">
        <v>87</v>
      </c>
      <c r="L256" t="s">
        <v>330</v>
      </c>
      <c r="M256" t="s">
        <v>29</v>
      </c>
      <c r="N256" t="s">
        <v>122</v>
      </c>
      <c r="O256" t="s">
        <v>31</v>
      </c>
      <c r="Q256" t="s">
        <v>123</v>
      </c>
      <c r="R256" t="s">
        <v>74</v>
      </c>
      <c r="S256" t="s">
        <v>48</v>
      </c>
      <c r="T256" t="s">
        <v>101</v>
      </c>
      <c r="U256" t="s">
        <v>50</v>
      </c>
      <c r="V256" t="s">
        <v>103</v>
      </c>
      <c r="W256" t="s">
        <v>52</v>
      </c>
      <c r="X256" t="s">
        <v>91</v>
      </c>
      <c r="Y256" t="s">
        <v>109</v>
      </c>
      <c r="Z256" t="s">
        <v>40</v>
      </c>
      <c r="AA256" t="s">
        <v>41</v>
      </c>
      <c r="AB256" s="2" t="s">
        <v>403</v>
      </c>
      <c r="AC256" t="s">
        <v>81</v>
      </c>
      <c r="AD256" t="s">
        <v>84</v>
      </c>
      <c r="AE256" t="s">
        <v>85</v>
      </c>
    </row>
    <row r="257" spans="5:46" x14ac:dyDescent="0.4">
      <c r="E257">
        <v>1</v>
      </c>
      <c r="F257">
        <v>863</v>
      </c>
      <c r="G257" t="s">
        <v>25</v>
      </c>
      <c r="H257" s="1">
        <v>45588.352083333331</v>
      </c>
      <c r="I257" t="s">
        <v>26</v>
      </c>
      <c r="K257" t="s">
        <v>27</v>
      </c>
      <c r="L257" t="s">
        <v>28</v>
      </c>
      <c r="M257" t="s">
        <v>56</v>
      </c>
      <c r="N257" t="s">
        <v>30</v>
      </c>
      <c r="O257" t="s">
        <v>58</v>
      </c>
      <c r="P257" t="s">
        <v>59</v>
      </c>
      <c r="R257" t="s">
        <v>33</v>
      </c>
      <c r="S257" t="s">
        <v>60</v>
      </c>
      <c r="T257" t="s">
        <v>61</v>
      </c>
      <c r="U257" t="s">
        <v>50</v>
      </c>
      <c r="V257" t="s">
        <v>115</v>
      </c>
      <c r="W257" t="s">
        <v>52</v>
      </c>
      <c r="X257" t="s">
        <v>38</v>
      </c>
      <c r="Y257" t="s">
        <v>70</v>
      </c>
      <c r="Z257" t="s">
        <v>40</v>
      </c>
      <c r="AA257" t="s">
        <v>41</v>
      </c>
      <c r="AB257" t="s">
        <v>404</v>
      </c>
      <c r="AC257" t="s">
        <v>84</v>
      </c>
      <c r="AD257" t="s">
        <v>85</v>
      </c>
    </row>
    <row r="258" spans="5:46" x14ac:dyDescent="0.4">
      <c r="E258">
        <v>1</v>
      </c>
      <c r="F258">
        <v>863</v>
      </c>
      <c r="G258" t="s">
        <v>25</v>
      </c>
      <c r="H258" s="1">
        <v>45588.351388888892</v>
      </c>
      <c r="I258" t="s">
        <v>26</v>
      </c>
      <c r="K258" t="s">
        <v>55</v>
      </c>
      <c r="L258" t="s">
        <v>28</v>
      </c>
      <c r="M258" t="s">
        <v>56</v>
      </c>
      <c r="N258" t="s">
        <v>122</v>
      </c>
      <c r="O258" t="s">
        <v>31</v>
      </c>
      <c r="Q258" t="s">
        <v>123</v>
      </c>
      <c r="R258" t="s">
        <v>61</v>
      </c>
      <c r="S258" t="s">
        <v>89</v>
      </c>
      <c r="T258" t="s">
        <v>101</v>
      </c>
      <c r="U258" t="s">
        <v>132</v>
      </c>
      <c r="V258" t="s">
        <v>36</v>
      </c>
      <c r="W258" t="s">
        <v>178</v>
      </c>
      <c r="X258" t="s">
        <v>71</v>
      </c>
      <c r="Z258" t="s">
        <v>40</v>
      </c>
      <c r="AA258" t="s">
        <v>41</v>
      </c>
      <c r="AB258" t="s">
        <v>405</v>
      </c>
      <c r="AC258" t="s">
        <v>84</v>
      </c>
    </row>
    <row r="259" spans="5:46" x14ac:dyDescent="0.4">
      <c r="E259">
        <v>1</v>
      </c>
      <c r="F259">
        <v>863</v>
      </c>
      <c r="G259" t="s">
        <v>25</v>
      </c>
      <c r="H259" s="1">
        <v>45588.351388888892</v>
      </c>
      <c r="I259" t="s">
        <v>26</v>
      </c>
      <c r="K259" t="s">
        <v>55</v>
      </c>
      <c r="L259" t="s">
        <v>28</v>
      </c>
      <c r="M259" t="s">
        <v>73</v>
      </c>
      <c r="N259" t="s">
        <v>30</v>
      </c>
      <c r="O259" t="s">
        <v>31</v>
      </c>
      <c r="Q259" t="s">
        <v>123</v>
      </c>
      <c r="R259" t="s">
        <v>74</v>
      </c>
      <c r="S259" t="s">
        <v>117</v>
      </c>
      <c r="T259" t="s">
        <v>48</v>
      </c>
      <c r="U259" t="s">
        <v>51</v>
      </c>
      <c r="W259" t="s">
        <v>52</v>
      </c>
      <c r="Z259" t="s">
        <v>40</v>
      </c>
      <c r="AA259" t="s">
        <v>54</v>
      </c>
    </row>
    <row r="260" spans="5:46" ht="75" x14ac:dyDescent="0.4">
      <c r="E260">
        <v>1</v>
      </c>
      <c r="F260">
        <v>863</v>
      </c>
      <c r="G260" t="s">
        <v>25</v>
      </c>
      <c r="H260" s="1">
        <v>45588.351388888892</v>
      </c>
      <c r="I260" t="s">
        <v>26</v>
      </c>
      <c r="K260" t="s">
        <v>55</v>
      </c>
      <c r="L260" t="s">
        <v>28</v>
      </c>
      <c r="M260" t="s">
        <v>29</v>
      </c>
      <c r="N260" t="s">
        <v>30</v>
      </c>
      <c r="O260" t="s">
        <v>58</v>
      </c>
      <c r="P260" t="s">
        <v>32</v>
      </c>
      <c r="R260" t="s">
        <v>60</v>
      </c>
      <c r="S260" t="s">
        <v>74</v>
      </c>
      <c r="T260" t="s">
        <v>48</v>
      </c>
      <c r="U260" t="s">
        <v>50</v>
      </c>
      <c r="V260" t="s">
        <v>63</v>
      </c>
      <c r="W260" t="s">
        <v>52</v>
      </c>
      <c r="X260" t="s">
        <v>53</v>
      </c>
      <c r="Z260" t="s">
        <v>40</v>
      </c>
      <c r="AA260" t="s">
        <v>41</v>
      </c>
      <c r="AB260" s="2" t="s">
        <v>406</v>
      </c>
      <c r="AC260" t="s">
        <v>44</v>
      </c>
      <c r="AD260" t="s">
        <v>82</v>
      </c>
      <c r="AE260" t="s">
        <v>84</v>
      </c>
      <c r="AF260" t="s">
        <v>85</v>
      </c>
    </row>
    <row r="261" spans="5:46" x14ac:dyDescent="0.4">
      <c r="E261">
        <v>1</v>
      </c>
      <c r="F261">
        <v>863</v>
      </c>
      <c r="G261" t="s">
        <v>25</v>
      </c>
      <c r="H261" s="1">
        <v>45588.351388888892</v>
      </c>
      <c r="I261" t="s">
        <v>26</v>
      </c>
      <c r="K261" t="s">
        <v>87</v>
      </c>
      <c r="L261" t="s">
        <v>330</v>
      </c>
      <c r="M261" t="s">
        <v>29</v>
      </c>
      <c r="N261" t="s">
        <v>30</v>
      </c>
      <c r="O261" t="s">
        <v>58</v>
      </c>
      <c r="P261" t="s">
        <v>190</v>
      </c>
      <c r="R261" t="s">
        <v>89</v>
      </c>
      <c r="S261" t="s">
        <v>154</v>
      </c>
      <c r="T261" t="s">
        <v>101</v>
      </c>
      <c r="U261" t="s">
        <v>50</v>
      </c>
      <c r="V261" t="s">
        <v>63</v>
      </c>
      <c r="W261" t="s">
        <v>125</v>
      </c>
      <c r="X261" t="s">
        <v>38</v>
      </c>
      <c r="Y261" t="s">
        <v>70</v>
      </c>
      <c r="Z261" t="s">
        <v>40</v>
      </c>
      <c r="AA261" t="s">
        <v>41</v>
      </c>
      <c r="AB261" t="s">
        <v>407</v>
      </c>
      <c r="AC261" t="s">
        <v>81</v>
      </c>
    </row>
    <row r="262" spans="5:46" x14ac:dyDescent="0.4">
      <c r="E262">
        <v>1</v>
      </c>
      <c r="F262">
        <v>863</v>
      </c>
      <c r="G262" t="s">
        <v>25</v>
      </c>
      <c r="H262" s="1">
        <v>45588.351388888892</v>
      </c>
      <c r="I262" t="s">
        <v>26</v>
      </c>
      <c r="K262" t="s">
        <v>45</v>
      </c>
      <c r="L262" t="s">
        <v>28</v>
      </c>
      <c r="M262" t="s">
        <v>56</v>
      </c>
      <c r="N262" t="s">
        <v>30</v>
      </c>
      <c r="O262" t="s">
        <v>58</v>
      </c>
      <c r="P262" t="s">
        <v>212</v>
      </c>
      <c r="R262" t="s">
        <v>34</v>
      </c>
      <c r="S262" t="s">
        <v>74</v>
      </c>
      <c r="T262" t="s">
        <v>61</v>
      </c>
      <c r="U262" t="s">
        <v>50</v>
      </c>
      <c r="V262" t="s">
        <v>115</v>
      </c>
      <c r="W262" t="s">
        <v>75</v>
      </c>
      <c r="X262" t="s">
        <v>91</v>
      </c>
      <c r="Y262" t="s">
        <v>109</v>
      </c>
      <c r="Z262" t="s">
        <v>40</v>
      </c>
      <c r="AA262" t="s">
        <v>54</v>
      </c>
    </row>
    <row r="263" spans="5:46" x14ac:dyDescent="0.4">
      <c r="E263">
        <v>1</v>
      </c>
      <c r="F263">
        <v>863</v>
      </c>
      <c r="G263" t="s">
        <v>25</v>
      </c>
      <c r="H263" s="1">
        <v>45588.351388888892</v>
      </c>
      <c r="I263" t="s">
        <v>26</v>
      </c>
      <c r="K263" t="s">
        <v>87</v>
      </c>
      <c r="L263" t="s">
        <v>330</v>
      </c>
      <c r="M263" t="s">
        <v>73</v>
      </c>
      <c r="N263" t="s">
        <v>30</v>
      </c>
      <c r="O263" t="s">
        <v>58</v>
      </c>
      <c r="P263" t="s">
        <v>108</v>
      </c>
      <c r="R263" t="s">
        <v>74</v>
      </c>
      <c r="U263" t="s">
        <v>37</v>
      </c>
      <c r="W263" t="s">
        <v>91</v>
      </c>
      <c r="Z263" t="s">
        <v>40</v>
      </c>
      <c r="AA263" t="s">
        <v>41</v>
      </c>
      <c r="AB263" t="s">
        <v>408</v>
      </c>
      <c r="AC263" t="s">
        <v>43</v>
      </c>
    </row>
    <row r="264" spans="5:46" x14ac:dyDescent="0.4">
      <c r="E264">
        <v>1</v>
      </c>
      <c r="F264">
        <v>863</v>
      </c>
      <c r="G264" t="s">
        <v>25</v>
      </c>
      <c r="H264" s="1">
        <v>45588.350694444445</v>
      </c>
      <c r="I264" t="s">
        <v>26</v>
      </c>
      <c r="K264" t="s">
        <v>45</v>
      </c>
      <c r="L264" t="s">
        <v>28</v>
      </c>
      <c r="M264" t="s">
        <v>56</v>
      </c>
      <c r="N264" t="s">
        <v>30</v>
      </c>
      <c r="O264" t="s">
        <v>31</v>
      </c>
      <c r="Q264" t="s">
        <v>114</v>
      </c>
      <c r="R264" t="s">
        <v>110</v>
      </c>
      <c r="U264" t="s">
        <v>50</v>
      </c>
      <c r="W264" t="s">
        <v>111</v>
      </c>
      <c r="Z264" t="s">
        <v>40</v>
      </c>
      <c r="AA264" t="s">
        <v>54</v>
      </c>
    </row>
    <row r="265" spans="5:46" x14ac:dyDescent="0.4">
      <c r="E265">
        <v>1</v>
      </c>
      <c r="F265">
        <v>863</v>
      </c>
      <c r="G265" t="s">
        <v>25</v>
      </c>
      <c r="H265" s="1">
        <v>45588.350694444445</v>
      </c>
      <c r="I265" t="s">
        <v>26</v>
      </c>
      <c r="K265" t="s">
        <v>55</v>
      </c>
      <c r="L265" t="s">
        <v>28</v>
      </c>
      <c r="M265" t="s">
        <v>56</v>
      </c>
      <c r="N265" t="s">
        <v>66</v>
      </c>
      <c r="O265" t="s">
        <v>58</v>
      </c>
      <c r="P265" t="s">
        <v>134</v>
      </c>
      <c r="R265" t="s">
        <v>33</v>
      </c>
      <c r="S265" t="s">
        <v>164</v>
      </c>
      <c r="T265" t="s">
        <v>49</v>
      </c>
      <c r="U265" t="s">
        <v>102</v>
      </c>
      <c r="V265" t="s">
        <v>37</v>
      </c>
      <c r="W265" t="s">
        <v>53</v>
      </c>
      <c r="X265" t="s">
        <v>70</v>
      </c>
      <c r="Y265" t="s">
        <v>109</v>
      </c>
      <c r="Z265" t="s">
        <v>40</v>
      </c>
      <c r="AA265" t="s">
        <v>41</v>
      </c>
      <c r="AB265" t="s">
        <v>409</v>
      </c>
      <c r="AC265" t="s">
        <v>43</v>
      </c>
      <c r="AD265" t="s">
        <v>44</v>
      </c>
      <c r="AE265" t="s">
        <v>81</v>
      </c>
      <c r="AF265" t="s">
        <v>82</v>
      </c>
      <c r="AG265" t="s">
        <v>84</v>
      </c>
      <c r="AH265" t="s">
        <v>85</v>
      </c>
      <c r="AI265" t="s">
        <v>189</v>
      </c>
    </row>
    <row r="266" spans="5:46" x14ac:dyDescent="0.4">
      <c r="E266">
        <v>1</v>
      </c>
      <c r="F266">
        <v>863</v>
      </c>
      <c r="G266" t="s">
        <v>25</v>
      </c>
      <c r="H266" s="1">
        <v>45588.350694444445</v>
      </c>
      <c r="I266" t="s">
        <v>26</v>
      </c>
      <c r="K266" t="s">
        <v>87</v>
      </c>
      <c r="L266" t="s">
        <v>330</v>
      </c>
      <c r="M266" t="s">
        <v>56</v>
      </c>
      <c r="N266" t="s">
        <v>30</v>
      </c>
      <c r="O266" t="s">
        <v>58</v>
      </c>
      <c r="P266" t="s">
        <v>32</v>
      </c>
      <c r="R266" t="s">
        <v>33</v>
      </c>
      <c r="S266" t="s">
        <v>34</v>
      </c>
      <c r="T266" t="s">
        <v>117</v>
      </c>
      <c r="U266" t="s">
        <v>50</v>
      </c>
      <c r="V266" t="s">
        <v>37</v>
      </c>
      <c r="W266" t="s">
        <v>75</v>
      </c>
      <c r="X266" t="s">
        <v>91</v>
      </c>
      <c r="Y266" t="s">
        <v>70</v>
      </c>
      <c r="Z266" t="s">
        <v>40</v>
      </c>
      <c r="AA266" t="s">
        <v>41</v>
      </c>
      <c r="AB266" t="s">
        <v>410</v>
      </c>
      <c r="AC266" t="s">
        <v>84</v>
      </c>
    </row>
    <row r="267" spans="5:46" x14ac:dyDescent="0.4">
      <c r="E267">
        <v>1</v>
      </c>
      <c r="F267">
        <v>863</v>
      </c>
      <c r="G267" t="s">
        <v>25</v>
      </c>
      <c r="H267" s="1">
        <v>45588.350694444445</v>
      </c>
      <c r="I267" t="s">
        <v>26</v>
      </c>
      <c r="K267" t="s">
        <v>87</v>
      </c>
      <c r="L267" t="s">
        <v>330</v>
      </c>
      <c r="M267" t="s">
        <v>29</v>
      </c>
      <c r="N267" t="s">
        <v>122</v>
      </c>
      <c r="O267" t="s">
        <v>31</v>
      </c>
      <c r="Q267" t="s">
        <v>88</v>
      </c>
      <c r="R267" t="s">
        <v>61</v>
      </c>
      <c r="U267" t="s">
        <v>50</v>
      </c>
      <c r="V267" t="s">
        <v>63</v>
      </c>
      <c r="W267" t="s">
        <v>105</v>
      </c>
      <c r="X267" t="s">
        <v>38</v>
      </c>
      <c r="Y267" t="s">
        <v>53</v>
      </c>
      <c r="Z267" t="s">
        <v>40</v>
      </c>
      <c r="AA267" t="s">
        <v>54</v>
      </c>
      <c r="AT267" t="s">
        <v>376</v>
      </c>
    </row>
    <row r="268" spans="5:46" x14ac:dyDescent="0.4">
      <c r="E268">
        <v>1</v>
      </c>
      <c r="F268">
        <v>863</v>
      </c>
      <c r="G268" t="s">
        <v>25</v>
      </c>
      <c r="H268" s="1">
        <v>45588.350694444445</v>
      </c>
      <c r="I268" t="s">
        <v>26</v>
      </c>
      <c r="K268" t="s">
        <v>87</v>
      </c>
      <c r="L268" t="s">
        <v>330</v>
      </c>
      <c r="M268" t="s">
        <v>56</v>
      </c>
      <c r="N268" t="s">
        <v>122</v>
      </c>
      <c r="O268" t="s">
        <v>31</v>
      </c>
      <c r="Q268" t="s">
        <v>123</v>
      </c>
      <c r="R268" t="s">
        <v>89</v>
      </c>
      <c r="U268" t="s">
        <v>50</v>
      </c>
      <c r="V268" t="s">
        <v>68</v>
      </c>
      <c r="W268" t="s">
        <v>109</v>
      </c>
      <c r="Z268" t="s">
        <v>180</v>
      </c>
    </row>
    <row r="269" spans="5:46" x14ac:dyDescent="0.4">
      <c r="E269">
        <v>1</v>
      </c>
      <c r="F269">
        <v>863</v>
      </c>
      <c r="G269" t="s">
        <v>25</v>
      </c>
      <c r="H269" s="1">
        <v>45588.35</v>
      </c>
      <c r="I269" t="s">
        <v>26</v>
      </c>
      <c r="K269" t="s">
        <v>87</v>
      </c>
      <c r="L269" t="s">
        <v>330</v>
      </c>
      <c r="M269" t="s">
        <v>56</v>
      </c>
      <c r="N269" t="s">
        <v>122</v>
      </c>
      <c r="O269" t="s">
        <v>31</v>
      </c>
      <c r="Q269" t="s">
        <v>123</v>
      </c>
      <c r="R269" t="s">
        <v>74</v>
      </c>
      <c r="U269" t="s">
        <v>50</v>
      </c>
      <c r="W269" t="s">
        <v>105</v>
      </c>
      <c r="Z269" t="s">
        <v>40</v>
      </c>
      <c r="AA269" t="s">
        <v>54</v>
      </c>
    </row>
    <row r="270" spans="5:46" x14ac:dyDescent="0.4">
      <c r="E270">
        <v>1</v>
      </c>
      <c r="F270">
        <v>863</v>
      </c>
      <c r="G270" t="s">
        <v>25</v>
      </c>
      <c r="H270" s="1">
        <v>45588.35</v>
      </c>
      <c r="I270" t="s">
        <v>26</v>
      </c>
      <c r="K270" t="s">
        <v>87</v>
      </c>
      <c r="L270" t="s">
        <v>330</v>
      </c>
      <c r="M270" t="s">
        <v>73</v>
      </c>
      <c r="N270" t="s">
        <v>30</v>
      </c>
      <c r="O270" t="s">
        <v>58</v>
      </c>
      <c r="P270" t="s">
        <v>108</v>
      </c>
      <c r="R270" t="s">
        <v>33</v>
      </c>
      <c r="S270" t="s">
        <v>34</v>
      </c>
      <c r="T270" t="s">
        <v>74</v>
      </c>
      <c r="U270" t="s">
        <v>50</v>
      </c>
      <c r="V270" t="s">
        <v>63</v>
      </c>
      <c r="W270" t="s">
        <v>52</v>
      </c>
      <c r="X270" t="s">
        <v>75</v>
      </c>
      <c r="Y270" t="s">
        <v>99</v>
      </c>
      <c r="Z270" t="s">
        <v>180</v>
      </c>
    </row>
    <row r="271" spans="5:46" ht="75" x14ac:dyDescent="0.4">
      <c r="E271">
        <v>1</v>
      </c>
      <c r="F271">
        <v>863</v>
      </c>
      <c r="G271" t="s">
        <v>25</v>
      </c>
      <c r="H271" s="1">
        <v>45588.35</v>
      </c>
      <c r="I271" t="s">
        <v>26</v>
      </c>
      <c r="K271" t="s">
        <v>87</v>
      </c>
      <c r="L271" t="s">
        <v>330</v>
      </c>
      <c r="M271" t="s">
        <v>29</v>
      </c>
      <c r="N271" t="s">
        <v>46</v>
      </c>
      <c r="O271" t="s">
        <v>31</v>
      </c>
      <c r="Q271" t="s">
        <v>88</v>
      </c>
      <c r="R271" t="s">
        <v>33</v>
      </c>
      <c r="S271" t="s">
        <v>34</v>
      </c>
      <c r="T271" t="s">
        <v>101</v>
      </c>
      <c r="U271" t="s">
        <v>103</v>
      </c>
      <c r="V271" t="s">
        <v>68</v>
      </c>
      <c r="W271" t="s">
        <v>38</v>
      </c>
      <c r="X271" t="s">
        <v>53</v>
      </c>
      <c r="Y271" t="s">
        <v>111</v>
      </c>
      <c r="Z271" t="s">
        <v>40</v>
      </c>
      <c r="AA271" t="s">
        <v>41</v>
      </c>
      <c r="AB271" s="2" t="s">
        <v>411</v>
      </c>
      <c r="AC271" t="s">
        <v>77</v>
      </c>
      <c r="AD271" t="s">
        <v>79</v>
      </c>
      <c r="AE271" t="s">
        <v>43</v>
      </c>
      <c r="AF271" t="s">
        <v>96</v>
      </c>
      <c r="AG271" t="s">
        <v>97</v>
      </c>
    </row>
    <row r="272" spans="5:46" x14ac:dyDescent="0.4">
      <c r="E272">
        <v>1</v>
      </c>
      <c r="F272">
        <v>863</v>
      </c>
      <c r="G272" t="s">
        <v>25</v>
      </c>
      <c r="H272" s="1">
        <v>45588.349305555559</v>
      </c>
      <c r="I272" t="s">
        <v>26</v>
      </c>
      <c r="K272" t="s">
        <v>87</v>
      </c>
      <c r="L272" t="s">
        <v>330</v>
      </c>
      <c r="M272" t="s">
        <v>29</v>
      </c>
      <c r="N272" t="s">
        <v>122</v>
      </c>
      <c r="O272" t="s">
        <v>31</v>
      </c>
      <c r="Q272" t="s">
        <v>104</v>
      </c>
      <c r="R272" t="s">
        <v>101</v>
      </c>
      <c r="U272" t="s">
        <v>50</v>
      </c>
      <c r="V272" t="s">
        <v>36</v>
      </c>
      <c r="W272" t="s">
        <v>38</v>
      </c>
      <c r="Z272" t="s">
        <v>40</v>
      </c>
      <c r="AA272" t="s">
        <v>54</v>
      </c>
    </row>
    <row r="273" spans="5:46" ht="131.25" x14ac:dyDescent="0.4">
      <c r="E273">
        <v>1</v>
      </c>
      <c r="F273">
        <v>863</v>
      </c>
      <c r="G273" t="s">
        <v>25</v>
      </c>
      <c r="H273" s="1">
        <v>45588.349305555559</v>
      </c>
      <c r="I273" t="s">
        <v>26</v>
      </c>
      <c r="K273" t="s">
        <v>45</v>
      </c>
      <c r="L273" t="s">
        <v>28</v>
      </c>
      <c r="M273" t="s">
        <v>56</v>
      </c>
      <c r="N273" t="s">
        <v>57</v>
      </c>
      <c r="O273" t="s">
        <v>31</v>
      </c>
      <c r="Q273" t="s">
        <v>104</v>
      </c>
      <c r="R273" t="s">
        <v>74</v>
      </c>
      <c r="S273" t="s">
        <v>101</v>
      </c>
      <c r="U273" t="s">
        <v>50</v>
      </c>
      <c r="V273" t="s">
        <v>68</v>
      </c>
      <c r="W273" t="s">
        <v>125</v>
      </c>
      <c r="X273" t="s">
        <v>178</v>
      </c>
      <c r="Y273" t="s">
        <v>53</v>
      </c>
      <c r="Z273" t="s">
        <v>40</v>
      </c>
      <c r="AA273" t="s">
        <v>41</v>
      </c>
      <c r="AB273" s="2" t="s">
        <v>412</v>
      </c>
      <c r="AC273" t="s">
        <v>84</v>
      </c>
      <c r="AD273" t="s">
        <v>85</v>
      </c>
    </row>
    <row r="274" spans="5:46" x14ac:dyDescent="0.4">
      <c r="E274">
        <v>1</v>
      </c>
      <c r="F274">
        <v>863</v>
      </c>
      <c r="G274" t="s">
        <v>25</v>
      </c>
      <c r="H274" s="1">
        <v>45588.349305555559</v>
      </c>
      <c r="I274" t="s">
        <v>26</v>
      </c>
      <c r="L274" t="s">
        <v>330</v>
      </c>
      <c r="M274" t="s">
        <v>73</v>
      </c>
      <c r="N274" t="s">
        <v>57</v>
      </c>
      <c r="O274" t="s">
        <v>58</v>
      </c>
      <c r="P274" t="s">
        <v>108</v>
      </c>
      <c r="R274" t="s">
        <v>47</v>
      </c>
      <c r="U274" t="s">
        <v>132</v>
      </c>
      <c r="W274" t="s">
        <v>70</v>
      </c>
      <c r="Z274" t="s">
        <v>40</v>
      </c>
      <c r="AA274" t="s">
        <v>54</v>
      </c>
    </row>
    <row r="275" spans="5:46" x14ac:dyDescent="0.4">
      <c r="E275">
        <v>1</v>
      </c>
      <c r="F275">
        <v>863</v>
      </c>
      <c r="G275" t="s">
        <v>25</v>
      </c>
      <c r="H275" s="1">
        <v>45588.349305555559</v>
      </c>
      <c r="I275" t="s">
        <v>26</v>
      </c>
      <c r="K275" t="s">
        <v>55</v>
      </c>
      <c r="L275" t="s">
        <v>330</v>
      </c>
      <c r="M275" t="s">
        <v>29</v>
      </c>
      <c r="N275" t="s">
        <v>66</v>
      </c>
      <c r="O275" t="s">
        <v>31</v>
      </c>
      <c r="Q275" t="s">
        <v>88</v>
      </c>
      <c r="R275" t="s">
        <v>154</v>
      </c>
      <c r="U275" t="s">
        <v>63</v>
      </c>
      <c r="W275" t="s">
        <v>53</v>
      </c>
      <c r="Z275" t="s">
        <v>40</v>
      </c>
      <c r="AA275" t="s">
        <v>54</v>
      </c>
    </row>
    <row r="276" spans="5:46" x14ac:dyDescent="0.4">
      <c r="E276">
        <v>1</v>
      </c>
      <c r="F276">
        <v>863</v>
      </c>
      <c r="G276" t="s">
        <v>25</v>
      </c>
      <c r="H276" s="1">
        <v>45588.347916666666</v>
      </c>
      <c r="I276" t="s">
        <v>26</v>
      </c>
      <c r="K276" t="s">
        <v>87</v>
      </c>
      <c r="L276" t="s">
        <v>330</v>
      </c>
      <c r="M276" t="s">
        <v>73</v>
      </c>
      <c r="N276" t="s">
        <v>57</v>
      </c>
      <c r="O276" t="s">
        <v>58</v>
      </c>
      <c r="P276" t="s">
        <v>32</v>
      </c>
      <c r="R276" t="s">
        <v>89</v>
      </c>
      <c r="S276" t="s">
        <v>48</v>
      </c>
      <c r="T276" t="s">
        <v>110</v>
      </c>
      <c r="U276" t="s">
        <v>51</v>
      </c>
      <c r="V276" t="s">
        <v>37</v>
      </c>
      <c r="W276" t="s">
        <v>75</v>
      </c>
      <c r="X276" t="s">
        <v>91</v>
      </c>
      <c r="Y276" t="s">
        <v>109</v>
      </c>
      <c r="Z276" t="s">
        <v>40</v>
      </c>
      <c r="AA276" t="s">
        <v>41</v>
      </c>
      <c r="AB276" t="s">
        <v>413</v>
      </c>
      <c r="AC276" t="s">
        <v>43</v>
      </c>
      <c r="AD276" t="s">
        <v>96</v>
      </c>
      <c r="AE276" t="s">
        <v>81</v>
      </c>
    </row>
    <row r="277" spans="5:46" x14ac:dyDescent="0.4">
      <c r="E277">
        <v>1</v>
      </c>
      <c r="F277">
        <v>863</v>
      </c>
      <c r="G277" t="s">
        <v>25</v>
      </c>
      <c r="H277" s="1">
        <v>45586.463194444441</v>
      </c>
      <c r="I277" t="s">
        <v>26</v>
      </c>
      <c r="K277" t="s">
        <v>142</v>
      </c>
      <c r="L277" t="s">
        <v>414</v>
      </c>
      <c r="M277" t="s">
        <v>73</v>
      </c>
      <c r="N277" t="s">
        <v>30</v>
      </c>
      <c r="O277" t="s">
        <v>58</v>
      </c>
      <c r="P277" t="s">
        <v>59</v>
      </c>
      <c r="R277" t="s">
        <v>34</v>
      </c>
      <c r="S277" t="s">
        <v>35</v>
      </c>
      <c r="T277" t="s">
        <v>49</v>
      </c>
      <c r="U277" t="s">
        <v>50</v>
      </c>
      <c r="V277" t="s">
        <v>37</v>
      </c>
      <c r="W277" t="s">
        <v>105</v>
      </c>
      <c r="X277" t="s">
        <v>38</v>
      </c>
      <c r="Y277" t="s">
        <v>109</v>
      </c>
      <c r="Z277" t="s">
        <v>40</v>
      </c>
      <c r="AA277" t="s">
        <v>41</v>
      </c>
      <c r="AB277" t="s">
        <v>415</v>
      </c>
      <c r="AC277" t="s">
        <v>82</v>
      </c>
      <c r="AD277" t="s">
        <v>83</v>
      </c>
      <c r="AE277" t="s">
        <v>85</v>
      </c>
      <c r="AT277" t="s">
        <v>416</v>
      </c>
    </row>
    <row r="278" spans="5:46" x14ac:dyDescent="0.4">
      <c r="E278">
        <v>1</v>
      </c>
      <c r="F278">
        <v>863</v>
      </c>
      <c r="G278" t="s">
        <v>25</v>
      </c>
      <c r="H278" s="1">
        <v>45583.665972222225</v>
      </c>
      <c r="I278" t="s">
        <v>26</v>
      </c>
      <c r="K278" t="s">
        <v>142</v>
      </c>
      <c r="L278" t="s">
        <v>414</v>
      </c>
      <c r="M278" t="s">
        <v>56</v>
      </c>
      <c r="N278" t="s">
        <v>30</v>
      </c>
      <c r="O278" t="s">
        <v>58</v>
      </c>
      <c r="P278" t="s">
        <v>108</v>
      </c>
      <c r="R278" t="s">
        <v>34</v>
      </c>
      <c r="S278" t="s">
        <v>74</v>
      </c>
      <c r="T278" t="s">
        <v>48</v>
      </c>
      <c r="U278" t="s">
        <v>50</v>
      </c>
      <c r="V278" t="s">
        <v>103</v>
      </c>
      <c r="W278" t="s">
        <v>75</v>
      </c>
      <c r="X278" t="s">
        <v>91</v>
      </c>
      <c r="Y278" t="s">
        <v>53</v>
      </c>
      <c r="Z278" t="s">
        <v>40</v>
      </c>
      <c r="AA278" t="s">
        <v>41</v>
      </c>
      <c r="AB278" t="s">
        <v>417</v>
      </c>
      <c r="AC278" t="s">
        <v>81</v>
      </c>
      <c r="AD278" t="s">
        <v>85</v>
      </c>
    </row>
    <row r="279" spans="5:46" x14ac:dyDescent="0.4">
      <c r="E279">
        <v>1</v>
      </c>
      <c r="F279">
        <v>863</v>
      </c>
      <c r="G279" t="s">
        <v>25</v>
      </c>
      <c r="H279" s="1">
        <v>45583.635416666664</v>
      </c>
      <c r="I279" t="s">
        <v>26</v>
      </c>
      <c r="K279" t="s">
        <v>418</v>
      </c>
      <c r="L279" t="s">
        <v>419</v>
      </c>
      <c r="M279" t="s">
        <v>56</v>
      </c>
      <c r="N279" t="s">
        <v>46</v>
      </c>
      <c r="O279" t="s">
        <v>58</v>
      </c>
      <c r="P279" t="s">
        <v>108</v>
      </c>
      <c r="R279" t="s">
        <v>33</v>
      </c>
      <c r="S279" t="s">
        <v>34</v>
      </c>
      <c r="T279" t="s">
        <v>35</v>
      </c>
      <c r="U279" t="s">
        <v>132</v>
      </c>
      <c r="V279" t="s">
        <v>103</v>
      </c>
      <c r="W279" t="s">
        <v>64</v>
      </c>
      <c r="X279" t="s">
        <v>105</v>
      </c>
      <c r="Y279" t="s">
        <v>53</v>
      </c>
      <c r="Z279" t="s">
        <v>40</v>
      </c>
      <c r="AA279" t="s">
        <v>54</v>
      </c>
    </row>
    <row r="280" spans="5:46" ht="56.25" x14ac:dyDescent="0.4">
      <c r="E280">
        <v>1</v>
      </c>
      <c r="F280">
        <v>863</v>
      </c>
      <c r="G280" t="s">
        <v>25</v>
      </c>
      <c r="H280" s="1">
        <v>45583.635416666664</v>
      </c>
      <c r="I280" t="s">
        <v>26</v>
      </c>
      <c r="K280" t="s">
        <v>418</v>
      </c>
      <c r="L280" t="s">
        <v>419</v>
      </c>
      <c r="M280" t="s">
        <v>56</v>
      </c>
      <c r="N280" t="s">
        <v>30</v>
      </c>
      <c r="O280" t="s">
        <v>31</v>
      </c>
      <c r="Q280" t="s">
        <v>32</v>
      </c>
      <c r="R280" t="s">
        <v>33</v>
      </c>
      <c r="S280" t="s">
        <v>74</v>
      </c>
      <c r="T280" t="s">
        <v>90</v>
      </c>
      <c r="U280" t="s">
        <v>36</v>
      </c>
      <c r="V280" t="s">
        <v>37</v>
      </c>
      <c r="W280" t="s">
        <v>52</v>
      </c>
      <c r="X280" t="s">
        <v>125</v>
      </c>
      <c r="Y280" t="s">
        <v>38</v>
      </c>
      <c r="AA280" t="s">
        <v>41</v>
      </c>
      <c r="AB280" s="2" t="s">
        <v>420</v>
      </c>
      <c r="AC280" t="s">
        <v>83</v>
      </c>
    </row>
    <row r="281" spans="5:46" x14ac:dyDescent="0.4">
      <c r="E281">
        <v>1</v>
      </c>
      <c r="F281">
        <v>863</v>
      </c>
      <c r="G281" t="s">
        <v>25</v>
      </c>
      <c r="H281" s="1">
        <v>45583.634027777778</v>
      </c>
      <c r="I281" t="s">
        <v>26</v>
      </c>
      <c r="K281" t="s">
        <v>418</v>
      </c>
      <c r="L281" t="s">
        <v>419</v>
      </c>
      <c r="M281" t="s">
        <v>73</v>
      </c>
      <c r="N281" t="s">
        <v>57</v>
      </c>
      <c r="O281" t="s">
        <v>58</v>
      </c>
      <c r="P281" t="s">
        <v>108</v>
      </c>
      <c r="R281" t="s">
        <v>33</v>
      </c>
      <c r="S281" t="s">
        <v>60</v>
      </c>
      <c r="T281" t="s">
        <v>74</v>
      </c>
      <c r="U281" t="s">
        <v>50</v>
      </c>
      <c r="V281" t="s">
        <v>37</v>
      </c>
      <c r="W281" t="s">
        <v>75</v>
      </c>
      <c r="X281" t="s">
        <v>125</v>
      </c>
      <c r="Y281" t="s">
        <v>111</v>
      </c>
      <c r="Z281" t="s">
        <v>180</v>
      </c>
    </row>
    <row r="282" spans="5:46" x14ac:dyDescent="0.4">
      <c r="E282">
        <v>1</v>
      </c>
      <c r="F282">
        <v>863</v>
      </c>
      <c r="G282" t="s">
        <v>25</v>
      </c>
      <c r="H282" s="1">
        <v>45583.634027777778</v>
      </c>
      <c r="I282" t="s">
        <v>26</v>
      </c>
      <c r="K282" t="s">
        <v>55</v>
      </c>
      <c r="L282" t="s">
        <v>419</v>
      </c>
      <c r="M282" t="s">
        <v>73</v>
      </c>
      <c r="N282" t="s">
        <v>57</v>
      </c>
      <c r="O282" t="s">
        <v>58</v>
      </c>
      <c r="P282" t="s">
        <v>421</v>
      </c>
      <c r="R282" t="s">
        <v>33</v>
      </c>
      <c r="S282" t="s">
        <v>74</v>
      </c>
      <c r="T282" t="s">
        <v>35</v>
      </c>
      <c r="U282" t="s">
        <v>50</v>
      </c>
      <c r="V282" t="s">
        <v>102</v>
      </c>
      <c r="W282" t="s">
        <v>75</v>
      </c>
      <c r="X282" t="s">
        <v>105</v>
      </c>
      <c r="Y282" t="s">
        <v>38</v>
      </c>
      <c r="Z282" t="s">
        <v>180</v>
      </c>
      <c r="AT282" t="s">
        <v>422</v>
      </c>
    </row>
    <row r="283" spans="5:46" x14ac:dyDescent="0.4">
      <c r="E283">
        <v>1</v>
      </c>
      <c r="F283">
        <v>863</v>
      </c>
      <c r="G283" t="s">
        <v>25</v>
      </c>
      <c r="H283" s="1">
        <v>45583.634027777778</v>
      </c>
      <c r="I283" t="s">
        <v>26</v>
      </c>
      <c r="K283" t="s">
        <v>418</v>
      </c>
      <c r="L283" t="s">
        <v>419</v>
      </c>
      <c r="M283" t="s">
        <v>56</v>
      </c>
      <c r="N283" t="s">
        <v>30</v>
      </c>
      <c r="O283" t="s">
        <v>31</v>
      </c>
      <c r="Q283" t="s">
        <v>32</v>
      </c>
      <c r="R283" t="s">
        <v>33</v>
      </c>
      <c r="S283" t="s">
        <v>48</v>
      </c>
      <c r="T283" t="s">
        <v>101</v>
      </c>
      <c r="U283" t="s">
        <v>50</v>
      </c>
      <c r="V283" t="s">
        <v>51</v>
      </c>
      <c r="W283" t="s">
        <v>52</v>
      </c>
      <c r="X283" t="s">
        <v>105</v>
      </c>
      <c r="Y283" t="s">
        <v>91</v>
      </c>
      <c r="Z283" t="s">
        <v>180</v>
      </c>
      <c r="AT283" t="s">
        <v>423</v>
      </c>
    </row>
    <row r="284" spans="5:46" x14ac:dyDescent="0.4">
      <c r="E284">
        <v>1</v>
      </c>
      <c r="F284">
        <v>863</v>
      </c>
      <c r="G284" t="s">
        <v>25</v>
      </c>
      <c r="H284" s="1">
        <v>45583.633333333331</v>
      </c>
      <c r="I284" t="s">
        <v>26</v>
      </c>
      <c r="K284" t="s">
        <v>418</v>
      </c>
      <c r="L284" t="s">
        <v>419</v>
      </c>
      <c r="M284" t="s">
        <v>73</v>
      </c>
      <c r="N284" t="s">
        <v>30</v>
      </c>
      <c r="O284" t="s">
        <v>31</v>
      </c>
      <c r="Q284" t="s">
        <v>123</v>
      </c>
      <c r="R284" t="s">
        <v>33</v>
      </c>
      <c r="S284" t="s">
        <v>34</v>
      </c>
      <c r="U284" t="s">
        <v>50</v>
      </c>
      <c r="W284" t="s">
        <v>125</v>
      </c>
      <c r="Z284" t="s">
        <v>40</v>
      </c>
      <c r="AA284" t="s">
        <v>41</v>
      </c>
      <c r="AB284" t="s">
        <v>424</v>
      </c>
      <c r="AC284" t="s">
        <v>44</v>
      </c>
    </row>
    <row r="285" spans="5:46" x14ac:dyDescent="0.4">
      <c r="E285">
        <v>1</v>
      </c>
      <c r="F285">
        <v>863</v>
      </c>
      <c r="G285" t="s">
        <v>25</v>
      </c>
      <c r="H285" s="1">
        <v>45583.631944444445</v>
      </c>
      <c r="I285" t="s">
        <v>26</v>
      </c>
      <c r="K285" t="s">
        <v>418</v>
      </c>
      <c r="L285" t="s">
        <v>419</v>
      </c>
      <c r="M285" t="s">
        <v>73</v>
      </c>
      <c r="N285" t="s">
        <v>57</v>
      </c>
      <c r="O285" t="s">
        <v>58</v>
      </c>
      <c r="P285" t="s">
        <v>134</v>
      </c>
      <c r="R285" t="s">
        <v>34</v>
      </c>
      <c r="U285" t="s">
        <v>68</v>
      </c>
      <c r="W285" t="s">
        <v>38</v>
      </c>
      <c r="Z285" t="s">
        <v>180</v>
      </c>
    </row>
    <row r="286" spans="5:46" ht="56.25" x14ac:dyDescent="0.4">
      <c r="E286">
        <v>1</v>
      </c>
      <c r="F286">
        <v>863</v>
      </c>
      <c r="G286" t="s">
        <v>25</v>
      </c>
      <c r="H286" s="1">
        <v>45583.631944444445</v>
      </c>
      <c r="I286" t="s">
        <v>26</v>
      </c>
      <c r="K286" t="s">
        <v>418</v>
      </c>
      <c r="L286" t="s">
        <v>419</v>
      </c>
      <c r="M286" t="s">
        <v>73</v>
      </c>
      <c r="N286" t="s">
        <v>57</v>
      </c>
      <c r="O286" t="s">
        <v>58</v>
      </c>
      <c r="P286" t="s">
        <v>134</v>
      </c>
      <c r="R286" t="s">
        <v>89</v>
      </c>
      <c r="U286" t="s">
        <v>50</v>
      </c>
      <c r="W286" t="s">
        <v>52</v>
      </c>
      <c r="Z286" t="s">
        <v>40</v>
      </c>
      <c r="AA286" t="s">
        <v>41</v>
      </c>
      <c r="AB286" s="2" t="s">
        <v>425</v>
      </c>
      <c r="AC286" t="s">
        <v>78</v>
      </c>
      <c r="AT286" t="s">
        <v>426</v>
      </c>
    </row>
    <row r="287" spans="5:46" ht="150" x14ac:dyDescent="0.4">
      <c r="E287">
        <v>1</v>
      </c>
      <c r="F287">
        <v>863</v>
      </c>
      <c r="G287" t="s">
        <v>25</v>
      </c>
      <c r="H287" s="1">
        <v>45583.629861111112</v>
      </c>
      <c r="I287" t="s">
        <v>26</v>
      </c>
      <c r="K287" t="s">
        <v>418</v>
      </c>
      <c r="L287" t="s">
        <v>419</v>
      </c>
      <c r="M287" t="s">
        <v>73</v>
      </c>
      <c r="N287" t="s">
        <v>57</v>
      </c>
      <c r="O287" t="s">
        <v>58</v>
      </c>
      <c r="P287" t="s">
        <v>108</v>
      </c>
      <c r="R287" t="s">
        <v>34</v>
      </c>
      <c r="S287" t="s">
        <v>74</v>
      </c>
      <c r="T287" t="s">
        <v>47</v>
      </c>
      <c r="U287" t="s">
        <v>103</v>
      </c>
      <c r="V287" t="s">
        <v>63</v>
      </c>
      <c r="W287" t="s">
        <v>52</v>
      </c>
      <c r="X287" t="s">
        <v>105</v>
      </c>
      <c r="Y287" t="s">
        <v>91</v>
      </c>
      <c r="Z287" t="s">
        <v>40</v>
      </c>
      <c r="AA287" t="s">
        <v>41</v>
      </c>
      <c r="AB287" s="2" t="s">
        <v>427</v>
      </c>
      <c r="AC287" t="s">
        <v>43</v>
      </c>
      <c r="AD287" t="s">
        <v>44</v>
      </c>
      <c r="AE287" t="s">
        <v>85</v>
      </c>
      <c r="AT287" t="s">
        <v>428</v>
      </c>
    </row>
    <row r="288" spans="5:46" ht="75" x14ac:dyDescent="0.4">
      <c r="E288">
        <v>1</v>
      </c>
      <c r="F288">
        <v>863</v>
      </c>
      <c r="G288" t="s">
        <v>25</v>
      </c>
      <c r="H288" s="1">
        <v>45583.629166666666</v>
      </c>
      <c r="I288" t="s">
        <v>26</v>
      </c>
      <c r="K288" t="s">
        <v>418</v>
      </c>
      <c r="L288" t="s">
        <v>419</v>
      </c>
      <c r="M288" t="s">
        <v>73</v>
      </c>
      <c r="N288" t="s">
        <v>57</v>
      </c>
      <c r="O288" t="s">
        <v>58</v>
      </c>
      <c r="P288" t="s">
        <v>134</v>
      </c>
      <c r="R288" t="s">
        <v>33</v>
      </c>
      <c r="S288" t="s">
        <v>74</v>
      </c>
      <c r="T288" t="s">
        <v>35</v>
      </c>
      <c r="U288" t="s">
        <v>132</v>
      </c>
      <c r="V288" t="s">
        <v>103</v>
      </c>
      <c r="W288" t="s">
        <v>52</v>
      </c>
      <c r="X288" t="s">
        <v>125</v>
      </c>
      <c r="Y288" t="s">
        <v>91</v>
      </c>
      <c r="Z288" t="s">
        <v>40</v>
      </c>
      <c r="AA288" t="s">
        <v>41</v>
      </c>
      <c r="AB288" s="2" t="s">
        <v>429</v>
      </c>
      <c r="AC288" t="s">
        <v>79</v>
      </c>
      <c r="AD288" t="s">
        <v>96</v>
      </c>
    </row>
    <row r="289" spans="5:46" x14ac:dyDescent="0.4">
      <c r="E289">
        <v>1</v>
      </c>
      <c r="F289">
        <v>863</v>
      </c>
      <c r="G289" t="s">
        <v>25</v>
      </c>
      <c r="H289" s="1">
        <v>45583.626388888886</v>
      </c>
      <c r="I289" t="s">
        <v>26</v>
      </c>
      <c r="K289" t="s">
        <v>418</v>
      </c>
      <c r="L289" t="s">
        <v>419</v>
      </c>
      <c r="M289" t="s">
        <v>29</v>
      </c>
      <c r="N289" t="s">
        <v>46</v>
      </c>
      <c r="O289" t="s">
        <v>58</v>
      </c>
      <c r="P289" t="s">
        <v>134</v>
      </c>
      <c r="R289" t="s">
        <v>74</v>
      </c>
      <c r="S289" t="s">
        <v>89</v>
      </c>
      <c r="T289" t="s">
        <v>101</v>
      </c>
      <c r="U289" t="s">
        <v>50</v>
      </c>
      <c r="V289" t="s">
        <v>37</v>
      </c>
      <c r="W289" t="s">
        <v>52</v>
      </c>
      <c r="X289" t="s">
        <v>75</v>
      </c>
      <c r="Y289" t="s">
        <v>38</v>
      </c>
      <c r="Z289" t="s">
        <v>40</v>
      </c>
      <c r="AA289" t="s">
        <v>54</v>
      </c>
    </row>
    <row r="290" spans="5:46" x14ac:dyDescent="0.4">
      <c r="E290">
        <v>1</v>
      </c>
      <c r="F290">
        <v>863</v>
      </c>
      <c r="G290" t="s">
        <v>25</v>
      </c>
      <c r="H290" s="1">
        <v>45583.625694444447</v>
      </c>
      <c r="I290" t="s">
        <v>26</v>
      </c>
      <c r="K290" t="s">
        <v>418</v>
      </c>
      <c r="L290" t="s">
        <v>419</v>
      </c>
      <c r="M290" t="s">
        <v>29</v>
      </c>
      <c r="N290" t="s">
        <v>30</v>
      </c>
      <c r="O290" t="s">
        <v>31</v>
      </c>
      <c r="Q290" t="s">
        <v>430</v>
      </c>
      <c r="R290" t="s">
        <v>60</v>
      </c>
      <c r="S290" t="s">
        <v>74</v>
      </c>
      <c r="T290" t="s">
        <v>117</v>
      </c>
      <c r="U290" t="s">
        <v>50</v>
      </c>
      <c r="V290" t="s">
        <v>37</v>
      </c>
      <c r="W290" t="s">
        <v>52</v>
      </c>
      <c r="X290" t="s">
        <v>53</v>
      </c>
      <c r="Y290" t="s">
        <v>162</v>
      </c>
      <c r="Z290" t="s">
        <v>40</v>
      </c>
      <c r="AA290" t="s">
        <v>41</v>
      </c>
      <c r="AB290" t="s">
        <v>431</v>
      </c>
      <c r="AC290" t="s">
        <v>77</v>
      </c>
      <c r="AD290" t="s">
        <v>79</v>
      </c>
      <c r="AE290" t="s">
        <v>93</v>
      </c>
      <c r="AF290" t="s">
        <v>96</v>
      </c>
      <c r="AG290" t="s">
        <v>84</v>
      </c>
      <c r="AH290" t="s">
        <v>85</v>
      </c>
      <c r="AI290" t="s">
        <v>97</v>
      </c>
    </row>
    <row r="291" spans="5:46" x14ac:dyDescent="0.4">
      <c r="E291">
        <v>1</v>
      </c>
      <c r="F291">
        <v>863</v>
      </c>
      <c r="G291" t="s">
        <v>25</v>
      </c>
      <c r="H291" s="1">
        <v>45583.625</v>
      </c>
      <c r="I291" t="s">
        <v>26</v>
      </c>
      <c r="K291" t="s">
        <v>418</v>
      </c>
      <c r="L291" t="s">
        <v>419</v>
      </c>
      <c r="M291" t="s">
        <v>56</v>
      </c>
      <c r="N291" t="s">
        <v>57</v>
      </c>
      <c r="O291" t="s">
        <v>31</v>
      </c>
      <c r="Q291" t="s">
        <v>114</v>
      </c>
      <c r="R291" t="s">
        <v>34</v>
      </c>
      <c r="S291" t="s">
        <v>74</v>
      </c>
      <c r="T291" t="s">
        <v>35</v>
      </c>
      <c r="U291" t="s">
        <v>50</v>
      </c>
      <c r="V291" t="s">
        <v>37</v>
      </c>
      <c r="W291" t="s">
        <v>52</v>
      </c>
      <c r="X291" t="s">
        <v>75</v>
      </c>
      <c r="Y291" t="s">
        <v>91</v>
      </c>
      <c r="Z291" t="s">
        <v>180</v>
      </c>
      <c r="AT291" t="s">
        <v>432</v>
      </c>
    </row>
    <row r="292" spans="5:46" ht="75" x14ac:dyDescent="0.4">
      <c r="E292">
        <v>1</v>
      </c>
      <c r="F292">
        <v>863</v>
      </c>
      <c r="G292" t="s">
        <v>25</v>
      </c>
      <c r="H292" s="1">
        <v>45583.625</v>
      </c>
      <c r="I292" t="s">
        <v>26</v>
      </c>
      <c r="K292" t="s">
        <v>55</v>
      </c>
      <c r="L292" t="s">
        <v>433</v>
      </c>
      <c r="M292" t="s">
        <v>56</v>
      </c>
      <c r="N292" t="s">
        <v>30</v>
      </c>
      <c r="O292" t="s">
        <v>58</v>
      </c>
      <c r="P292" t="s">
        <v>108</v>
      </c>
      <c r="R292" t="s">
        <v>47</v>
      </c>
      <c r="S292" t="s">
        <v>61</v>
      </c>
      <c r="T292" t="s">
        <v>49</v>
      </c>
      <c r="U292" t="s">
        <v>50</v>
      </c>
      <c r="V292" t="s">
        <v>36</v>
      </c>
      <c r="W292" t="s">
        <v>91</v>
      </c>
      <c r="X292" t="s">
        <v>106</v>
      </c>
      <c r="Y292" t="s">
        <v>109</v>
      </c>
      <c r="Z292" t="s">
        <v>40</v>
      </c>
      <c r="AA292" t="s">
        <v>41</v>
      </c>
      <c r="AB292" s="2" t="s">
        <v>434</v>
      </c>
      <c r="AC292" t="s">
        <v>93</v>
      </c>
      <c r="AD292" t="s">
        <v>85</v>
      </c>
    </row>
    <row r="293" spans="5:46" x14ac:dyDescent="0.4">
      <c r="E293">
        <v>1</v>
      </c>
      <c r="F293">
        <v>863</v>
      </c>
      <c r="G293" t="s">
        <v>25</v>
      </c>
      <c r="H293" s="1">
        <v>45583.625</v>
      </c>
      <c r="I293" t="s">
        <v>26</v>
      </c>
      <c r="K293" t="s">
        <v>55</v>
      </c>
      <c r="L293" t="s">
        <v>419</v>
      </c>
      <c r="M293" t="s">
        <v>73</v>
      </c>
      <c r="N293" t="s">
        <v>57</v>
      </c>
      <c r="O293" t="s">
        <v>58</v>
      </c>
      <c r="P293" t="s">
        <v>190</v>
      </c>
      <c r="R293" t="s">
        <v>74</v>
      </c>
      <c r="S293" t="s">
        <v>117</v>
      </c>
      <c r="T293" t="s">
        <v>90</v>
      </c>
      <c r="U293" t="s">
        <v>50</v>
      </c>
      <c r="V293" t="s">
        <v>103</v>
      </c>
      <c r="W293" t="s">
        <v>52</v>
      </c>
      <c r="X293" t="s">
        <v>105</v>
      </c>
      <c r="Y293" t="s">
        <v>38</v>
      </c>
      <c r="Z293" t="s">
        <v>40</v>
      </c>
      <c r="AA293" t="s">
        <v>54</v>
      </c>
    </row>
    <row r="294" spans="5:46" x14ac:dyDescent="0.4">
      <c r="E294">
        <v>1</v>
      </c>
      <c r="F294">
        <v>863</v>
      </c>
      <c r="G294" t="s">
        <v>25</v>
      </c>
      <c r="H294" s="1">
        <v>45583.624305555553</v>
      </c>
      <c r="I294" t="s">
        <v>26</v>
      </c>
      <c r="K294" t="s">
        <v>435</v>
      </c>
      <c r="L294" t="s">
        <v>433</v>
      </c>
      <c r="M294" t="s">
        <v>73</v>
      </c>
      <c r="N294" t="s">
        <v>57</v>
      </c>
      <c r="O294" t="s">
        <v>58</v>
      </c>
      <c r="P294" t="s">
        <v>59</v>
      </c>
      <c r="R294" t="s">
        <v>60</v>
      </c>
      <c r="S294" t="s">
        <v>89</v>
      </c>
      <c r="T294" t="s">
        <v>101</v>
      </c>
      <c r="U294" t="s">
        <v>50</v>
      </c>
      <c r="V294" t="s">
        <v>37</v>
      </c>
      <c r="W294" t="s">
        <v>75</v>
      </c>
      <c r="X294" t="s">
        <v>105</v>
      </c>
      <c r="Y294" t="s">
        <v>71</v>
      </c>
      <c r="Z294" t="s">
        <v>40</v>
      </c>
      <c r="AA294" t="s">
        <v>41</v>
      </c>
      <c r="AB294" t="s">
        <v>436</v>
      </c>
      <c r="AC294" t="s">
        <v>84</v>
      </c>
      <c r="AD294" t="s">
        <v>85</v>
      </c>
    </row>
    <row r="295" spans="5:46" x14ac:dyDescent="0.4">
      <c r="E295">
        <v>1</v>
      </c>
      <c r="F295">
        <v>863</v>
      </c>
      <c r="G295" t="s">
        <v>25</v>
      </c>
      <c r="H295" s="1">
        <v>45583.624305555553</v>
      </c>
      <c r="I295" t="s">
        <v>26</v>
      </c>
      <c r="K295" t="s">
        <v>55</v>
      </c>
      <c r="L295" t="s">
        <v>419</v>
      </c>
      <c r="M295" t="s">
        <v>56</v>
      </c>
      <c r="N295" t="s">
        <v>30</v>
      </c>
      <c r="O295" t="s">
        <v>31</v>
      </c>
      <c r="Q295" t="s">
        <v>104</v>
      </c>
      <c r="R295" t="s">
        <v>74</v>
      </c>
      <c r="S295" t="s">
        <v>61</v>
      </c>
      <c r="T295" t="s">
        <v>89</v>
      </c>
      <c r="U295" t="s">
        <v>50</v>
      </c>
      <c r="V295" t="s">
        <v>68</v>
      </c>
      <c r="W295" t="s">
        <v>52</v>
      </c>
      <c r="X295" t="s">
        <v>53</v>
      </c>
      <c r="Z295" t="s">
        <v>40</v>
      </c>
      <c r="AA295" t="s">
        <v>41</v>
      </c>
      <c r="AB295" t="s">
        <v>437</v>
      </c>
      <c r="AC295" t="s">
        <v>83</v>
      </c>
    </row>
    <row r="296" spans="5:46" x14ac:dyDescent="0.4">
      <c r="E296">
        <v>1</v>
      </c>
      <c r="F296">
        <v>863</v>
      </c>
      <c r="G296" t="s">
        <v>25</v>
      </c>
      <c r="H296" s="1">
        <v>45583.624305555553</v>
      </c>
      <c r="I296" t="s">
        <v>26</v>
      </c>
      <c r="K296" t="s">
        <v>435</v>
      </c>
      <c r="L296" t="s">
        <v>433</v>
      </c>
      <c r="M296" t="s">
        <v>29</v>
      </c>
      <c r="N296" t="s">
        <v>46</v>
      </c>
      <c r="O296" t="s">
        <v>58</v>
      </c>
      <c r="P296" t="s">
        <v>32</v>
      </c>
      <c r="R296" t="s">
        <v>74</v>
      </c>
      <c r="S296" t="s">
        <v>47</v>
      </c>
      <c r="T296" t="s">
        <v>48</v>
      </c>
      <c r="U296" t="s">
        <v>50</v>
      </c>
      <c r="V296" t="s">
        <v>103</v>
      </c>
      <c r="W296" t="s">
        <v>52</v>
      </c>
      <c r="X296" t="s">
        <v>70</v>
      </c>
      <c r="Z296" t="s">
        <v>40</v>
      </c>
      <c r="AA296" t="s">
        <v>41</v>
      </c>
      <c r="AB296" t="s">
        <v>438</v>
      </c>
      <c r="AC296" t="s">
        <v>77</v>
      </c>
      <c r="AD296" t="s">
        <v>79</v>
      </c>
      <c r="AE296" t="s">
        <v>80</v>
      </c>
      <c r="AF296" t="s">
        <v>43</v>
      </c>
      <c r="AG296" t="s">
        <v>44</v>
      </c>
      <c r="AH296" t="s">
        <v>94</v>
      </c>
      <c r="AI296" t="s">
        <v>96</v>
      </c>
      <c r="AJ296" t="s">
        <v>81</v>
      </c>
      <c r="AK296" t="s">
        <v>84</v>
      </c>
      <c r="AL296" t="s">
        <v>85</v>
      </c>
      <c r="AM296" t="s">
        <v>97</v>
      </c>
    </row>
    <row r="297" spans="5:46" x14ac:dyDescent="0.4">
      <c r="E297">
        <v>1</v>
      </c>
      <c r="F297">
        <v>863</v>
      </c>
      <c r="G297" t="s">
        <v>25</v>
      </c>
      <c r="H297" s="1">
        <v>45583.624305555553</v>
      </c>
      <c r="I297" t="s">
        <v>26</v>
      </c>
      <c r="K297" t="s">
        <v>418</v>
      </c>
      <c r="L297" t="s">
        <v>433</v>
      </c>
      <c r="M297" t="s">
        <v>73</v>
      </c>
      <c r="N297" t="s">
        <v>57</v>
      </c>
      <c r="O297" t="s">
        <v>58</v>
      </c>
      <c r="P297" t="s">
        <v>32</v>
      </c>
      <c r="R297" t="s">
        <v>34</v>
      </c>
      <c r="S297" t="s">
        <v>74</v>
      </c>
      <c r="T297" t="s">
        <v>101</v>
      </c>
      <c r="U297" t="s">
        <v>50</v>
      </c>
      <c r="V297" t="s">
        <v>51</v>
      </c>
      <c r="W297" t="s">
        <v>125</v>
      </c>
      <c r="X297" t="s">
        <v>39</v>
      </c>
      <c r="Y297" t="s">
        <v>71</v>
      </c>
      <c r="Z297" t="s">
        <v>40</v>
      </c>
      <c r="AA297" t="s">
        <v>41</v>
      </c>
      <c r="AB297" t="s">
        <v>439</v>
      </c>
      <c r="AC297" t="s">
        <v>93</v>
      </c>
    </row>
    <row r="298" spans="5:46" x14ac:dyDescent="0.4">
      <c r="E298">
        <v>1</v>
      </c>
      <c r="F298">
        <v>863</v>
      </c>
      <c r="G298" t="s">
        <v>25</v>
      </c>
      <c r="H298" s="1">
        <v>45583.624305555553</v>
      </c>
      <c r="I298" t="s">
        <v>26</v>
      </c>
      <c r="K298" t="s">
        <v>55</v>
      </c>
      <c r="L298" t="s">
        <v>419</v>
      </c>
      <c r="M298" t="s">
        <v>29</v>
      </c>
      <c r="N298" t="s">
        <v>57</v>
      </c>
      <c r="O298" t="s">
        <v>58</v>
      </c>
      <c r="P298" t="s">
        <v>134</v>
      </c>
      <c r="R298" t="s">
        <v>34</v>
      </c>
      <c r="S298" t="s">
        <v>74</v>
      </c>
      <c r="T298" t="s">
        <v>48</v>
      </c>
      <c r="U298" t="s">
        <v>50</v>
      </c>
      <c r="V298" t="s">
        <v>103</v>
      </c>
      <c r="W298" t="s">
        <v>52</v>
      </c>
      <c r="Z298" t="s">
        <v>40</v>
      </c>
      <c r="AA298" t="s">
        <v>54</v>
      </c>
    </row>
    <row r="299" spans="5:46" x14ac:dyDescent="0.4">
      <c r="E299">
        <v>1</v>
      </c>
      <c r="F299">
        <v>863</v>
      </c>
      <c r="G299" t="s">
        <v>25</v>
      </c>
      <c r="H299" s="1">
        <v>45583.624305555553</v>
      </c>
      <c r="I299" t="s">
        <v>26</v>
      </c>
      <c r="K299" t="s">
        <v>435</v>
      </c>
      <c r="L299" t="s">
        <v>433</v>
      </c>
      <c r="M299" t="s">
        <v>29</v>
      </c>
      <c r="N299" t="s">
        <v>57</v>
      </c>
      <c r="O299" t="s">
        <v>58</v>
      </c>
      <c r="P299" t="s">
        <v>134</v>
      </c>
      <c r="R299" t="s">
        <v>61</v>
      </c>
      <c r="S299" t="s">
        <v>89</v>
      </c>
      <c r="T299" t="s">
        <v>117</v>
      </c>
      <c r="U299" t="s">
        <v>50</v>
      </c>
      <c r="V299" t="s">
        <v>36</v>
      </c>
      <c r="W299" t="s">
        <v>64</v>
      </c>
      <c r="X299" t="s">
        <v>52</v>
      </c>
      <c r="Y299" t="s">
        <v>105</v>
      </c>
      <c r="Z299" t="s">
        <v>40</v>
      </c>
      <c r="AA299" t="s">
        <v>41</v>
      </c>
      <c r="AB299" t="s">
        <v>440</v>
      </c>
      <c r="AC299" t="s">
        <v>189</v>
      </c>
    </row>
    <row r="300" spans="5:46" x14ac:dyDescent="0.4">
      <c r="E300">
        <v>1</v>
      </c>
      <c r="F300">
        <v>863</v>
      </c>
      <c r="G300" t="s">
        <v>25</v>
      </c>
      <c r="H300" s="1">
        <v>45583.624305555553</v>
      </c>
      <c r="I300" t="s">
        <v>26</v>
      </c>
      <c r="K300" t="s">
        <v>435</v>
      </c>
      <c r="L300" t="s">
        <v>433</v>
      </c>
      <c r="M300" t="s">
        <v>73</v>
      </c>
      <c r="N300" t="s">
        <v>57</v>
      </c>
      <c r="O300" t="s">
        <v>58</v>
      </c>
      <c r="P300" t="s">
        <v>108</v>
      </c>
      <c r="R300" t="s">
        <v>74</v>
      </c>
      <c r="S300" t="s">
        <v>117</v>
      </c>
      <c r="T300" t="s">
        <v>49</v>
      </c>
      <c r="U300" t="s">
        <v>50</v>
      </c>
      <c r="V300" t="s">
        <v>37</v>
      </c>
      <c r="W300" t="s">
        <v>75</v>
      </c>
      <c r="X300" t="s">
        <v>162</v>
      </c>
      <c r="Y300" t="s">
        <v>109</v>
      </c>
      <c r="Z300" t="s">
        <v>40</v>
      </c>
      <c r="AA300" t="s">
        <v>41</v>
      </c>
      <c r="AB300" t="s">
        <v>441</v>
      </c>
      <c r="AC300" t="s">
        <v>77</v>
      </c>
      <c r="AD300" t="s">
        <v>78</v>
      </c>
      <c r="AE300" t="s">
        <v>79</v>
      </c>
      <c r="AF300" t="s">
        <v>93</v>
      </c>
      <c r="AG300" t="s">
        <v>43</v>
      </c>
      <c r="AH300" t="s">
        <v>44</v>
      </c>
      <c r="AI300" t="s">
        <v>96</v>
      </c>
      <c r="AJ300" t="s">
        <v>82</v>
      </c>
      <c r="AK300" t="s">
        <v>97</v>
      </c>
    </row>
    <row r="301" spans="5:46" x14ac:dyDescent="0.4">
      <c r="E301">
        <v>1</v>
      </c>
      <c r="F301">
        <v>863</v>
      </c>
      <c r="G301" t="s">
        <v>25</v>
      </c>
      <c r="H301" s="1">
        <v>45583.624305555553</v>
      </c>
      <c r="I301" t="s">
        <v>26</v>
      </c>
      <c r="K301" t="s">
        <v>435</v>
      </c>
      <c r="L301" t="s">
        <v>433</v>
      </c>
      <c r="M301" t="s">
        <v>73</v>
      </c>
      <c r="N301" t="s">
        <v>57</v>
      </c>
      <c r="O301" t="s">
        <v>31</v>
      </c>
      <c r="Q301" t="s">
        <v>123</v>
      </c>
      <c r="R301" t="s">
        <v>34</v>
      </c>
      <c r="S301" t="s">
        <v>74</v>
      </c>
      <c r="T301" t="s">
        <v>117</v>
      </c>
      <c r="U301" t="s">
        <v>50</v>
      </c>
      <c r="V301" t="s">
        <v>63</v>
      </c>
      <c r="W301" t="s">
        <v>52</v>
      </c>
      <c r="X301" t="s">
        <v>133</v>
      </c>
      <c r="Y301" t="s">
        <v>106</v>
      </c>
      <c r="Z301" t="s">
        <v>40</v>
      </c>
      <c r="AA301" t="s">
        <v>41</v>
      </c>
      <c r="AB301" t="s">
        <v>442</v>
      </c>
      <c r="AC301" t="s">
        <v>44</v>
      </c>
      <c r="AD301" t="s">
        <v>81</v>
      </c>
      <c r="AE301" t="s">
        <v>97</v>
      </c>
      <c r="AT301" t="s">
        <v>443</v>
      </c>
    </row>
    <row r="302" spans="5:46" ht="187.5" x14ac:dyDescent="0.4">
      <c r="E302">
        <v>1</v>
      </c>
      <c r="F302">
        <v>863</v>
      </c>
      <c r="G302" t="s">
        <v>25</v>
      </c>
      <c r="H302" s="1">
        <v>45583.623611111114</v>
      </c>
      <c r="I302" t="s">
        <v>26</v>
      </c>
      <c r="K302" t="s">
        <v>55</v>
      </c>
      <c r="L302" t="s">
        <v>419</v>
      </c>
      <c r="M302" t="s">
        <v>29</v>
      </c>
      <c r="N302" t="s">
        <v>57</v>
      </c>
      <c r="O302" t="s">
        <v>31</v>
      </c>
      <c r="Q302" t="s">
        <v>114</v>
      </c>
      <c r="R302" t="s">
        <v>33</v>
      </c>
      <c r="S302" t="s">
        <v>74</v>
      </c>
      <c r="T302" t="s">
        <v>61</v>
      </c>
      <c r="U302" t="s">
        <v>51</v>
      </c>
      <c r="V302" t="s">
        <v>63</v>
      </c>
      <c r="W302" t="s">
        <v>91</v>
      </c>
      <c r="X302" t="s">
        <v>38</v>
      </c>
      <c r="Y302" t="s">
        <v>70</v>
      </c>
      <c r="Z302" t="s">
        <v>40</v>
      </c>
      <c r="AA302" t="s">
        <v>41</v>
      </c>
      <c r="AB302" s="2" t="s">
        <v>444</v>
      </c>
      <c r="AC302" t="s">
        <v>82</v>
      </c>
      <c r="AD302" t="s">
        <v>84</v>
      </c>
    </row>
    <row r="303" spans="5:46" x14ac:dyDescent="0.4">
      <c r="E303">
        <v>1</v>
      </c>
      <c r="F303">
        <v>863</v>
      </c>
      <c r="G303" t="s">
        <v>25</v>
      </c>
      <c r="H303" s="1">
        <v>45583.623611111114</v>
      </c>
      <c r="I303" t="s">
        <v>26</v>
      </c>
      <c r="K303" t="s">
        <v>445</v>
      </c>
      <c r="L303" t="s">
        <v>446</v>
      </c>
      <c r="M303" t="s">
        <v>73</v>
      </c>
      <c r="N303" t="s">
        <v>30</v>
      </c>
      <c r="O303" t="s">
        <v>31</v>
      </c>
      <c r="Q303" t="s">
        <v>32</v>
      </c>
      <c r="R303" t="s">
        <v>33</v>
      </c>
      <c r="S303" t="s">
        <v>89</v>
      </c>
      <c r="T303" t="s">
        <v>90</v>
      </c>
      <c r="U303" t="s">
        <v>50</v>
      </c>
      <c r="V303" t="s">
        <v>103</v>
      </c>
      <c r="W303" t="s">
        <v>52</v>
      </c>
      <c r="X303" t="s">
        <v>105</v>
      </c>
      <c r="Y303" t="s">
        <v>91</v>
      </c>
      <c r="Z303" t="s">
        <v>40</v>
      </c>
      <c r="AA303" t="s">
        <v>41</v>
      </c>
      <c r="AB303" t="s">
        <v>266</v>
      </c>
      <c r="AC303" t="s">
        <v>189</v>
      </c>
    </row>
    <row r="304" spans="5:46" x14ac:dyDescent="0.4">
      <c r="E304">
        <v>1</v>
      </c>
      <c r="F304">
        <v>863</v>
      </c>
      <c r="G304" t="s">
        <v>25</v>
      </c>
      <c r="H304" s="1">
        <v>45583.623611111114</v>
      </c>
      <c r="I304" t="s">
        <v>26</v>
      </c>
      <c r="K304" t="s">
        <v>435</v>
      </c>
      <c r="L304" t="s">
        <v>433</v>
      </c>
      <c r="M304" t="s">
        <v>29</v>
      </c>
      <c r="N304" t="s">
        <v>122</v>
      </c>
      <c r="O304" t="s">
        <v>58</v>
      </c>
      <c r="P304" t="s">
        <v>32</v>
      </c>
      <c r="R304" t="s">
        <v>74</v>
      </c>
      <c r="S304" t="s">
        <v>61</v>
      </c>
      <c r="T304" t="s">
        <v>89</v>
      </c>
      <c r="U304" t="s">
        <v>50</v>
      </c>
      <c r="V304" t="s">
        <v>36</v>
      </c>
      <c r="W304" t="s">
        <v>52</v>
      </c>
      <c r="X304" t="s">
        <v>38</v>
      </c>
      <c r="Z304" t="s">
        <v>40</v>
      </c>
      <c r="AA304" t="s">
        <v>41</v>
      </c>
      <c r="AB304" t="s">
        <v>447</v>
      </c>
      <c r="AC304" t="s">
        <v>84</v>
      </c>
    </row>
    <row r="305" spans="5:45" x14ac:dyDescent="0.4">
      <c r="E305">
        <v>1</v>
      </c>
      <c r="F305">
        <v>863</v>
      </c>
      <c r="G305" t="s">
        <v>25</v>
      </c>
      <c r="H305" s="1">
        <v>45583.623611111114</v>
      </c>
      <c r="I305" t="s">
        <v>26</v>
      </c>
      <c r="K305" t="s">
        <v>435</v>
      </c>
      <c r="L305" t="s">
        <v>433</v>
      </c>
      <c r="M305" t="s">
        <v>56</v>
      </c>
      <c r="N305" t="s">
        <v>30</v>
      </c>
      <c r="O305" t="s">
        <v>58</v>
      </c>
      <c r="P305" t="s">
        <v>108</v>
      </c>
      <c r="R305" t="s">
        <v>74</v>
      </c>
      <c r="S305" t="s">
        <v>101</v>
      </c>
      <c r="U305" t="s">
        <v>50</v>
      </c>
      <c r="W305" t="s">
        <v>64</v>
      </c>
      <c r="Z305" t="s">
        <v>40</v>
      </c>
      <c r="AA305" t="s">
        <v>41</v>
      </c>
      <c r="AB305" t="s">
        <v>448</v>
      </c>
      <c r="AC305" t="s">
        <v>44</v>
      </c>
    </row>
    <row r="306" spans="5:45" x14ac:dyDescent="0.4">
      <c r="E306">
        <v>1</v>
      </c>
      <c r="F306">
        <v>863</v>
      </c>
      <c r="G306" t="s">
        <v>25</v>
      </c>
      <c r="H306" s="1">
        <v>45583.622916666667</v>
      </c>
      <c r="I306" t="s">
        <v>26</v>
      </c>
      <c r="K306" t="s">
        <v>435</v>
      </c>
      <c r="L306" t="s">
        <v>433</v>
      </c>
      <c r="M306" t="s">
        <v>29</v>
      </c>
      <c r="N306" t="s">
        <v>30</v>
      </c>
      <c r="O306" t="s">
        <v>58</v>
      </c>
      <c r="P306" t="s">
        <v>108</v>
      </c>
      <c r="R306" t="s">
        <v>74</v>
      </c>
      <c r="S306" t="s">
        <v>49</v>
      </c>
      <c r="T306" t="s">
        <v>101</v>
      </c>
      <c r="U306" t="s">
        <v>50</v>
      </c>
      <c r="V306" t="s">
        <v>115</v>
      </c>
      <c r="W306" t="s">
        <v>52</v>
      </c>
      <c r="X306" t="s">
        <v>105</v>
      </c>
      <c r="Y306" t="s">
        <v>91</v>
      </c>
      <c r="Z306" t="s">
        <v>40</v>
      </c>
      <c r="AA306" t="s">
        <v>41</v>
      </c>
      <c r="AB306" t="s">
        <v>449</v>
      </c>
      <c r="AC306" t="s">
        <v>84</v>
      </c>
    </row>
    <row r="307" spans="5:45" x14ac:dyDescent="0.4">
      <c r="E307">
        <v>1</v>
      </c>
      <c r="F307">
        <v>863</v>
      </c>
      <c r="G307" t="s">
        <v>25</v>
      </c>
      <c r="H307" s="1">
        <v>45583.622916666667</v>
      </c>
      <c r="I307" t="s">
        <v>26</v>
      </c>
      <c r="K307" t="s">
        <v>435</v>
      </c>
      <c r="L307" t="s">
        <v>433</v>
      </c>
      <c r="M307" t="s">
        <v>73</v>
      </c>
      <c r="N307" t="s">
        <v>57</v>
      </c>
      <c r="O307" t="s">
        <v>58</v>
      </c>
      <c r="P307" t="s">
        <v>190</v>
      </c>
      <c r="R307" t="s">
        <v>34</v>
      </c>
      <c r="S307" t="s">
        <v>47</v>
      </c>
      <c r="T307" t="s">
        <v>48</v>
      </c>
      <c r="U307" t="s">
        <v>50</v>
      </c>
      <c r="V307" t="s">
        <v>103</v>
      </c>
      <c r="W307" t="s">
        <v>52</v>
      </c>
      <c r="X307" t="s">
        <v>91</v>
      </c>
      <c r="Y307" t="s">
        <v>38</v>
      </c>
      <c r="Z307" t="s">
        <v>40</v>
      </c>
      <c r="AA307" t="s">
        <v>41</v>
      </c>
      <c r="AB307" t="s">
        <v>450</v>
      </c>
      <c r="AC307" t="s">
        <v>79</v>
      </c>
      <c r="AD307" t="s">
        <v>43</v>
      </c>
      <c r="AE307" t="s">
        <v>83</v>
      </c>
      <c r="AF307" t="s">
        <v>84</v>
      </c>
      <c r="AG307" t="s">
        <v>85</v>
      </c>
    </row>
    <row r="308" spans="5:45" ht="93.75" x14ac:dyDescent="0.4">
      <c r="E308">
        <v>1</v>
      </c>
      <c r="F308">
        <v>863</v>
      </c>
      <c r="G308" t="s">
        <v>25</v>
      </c>
      <c r="H308" s="1">
        <v>45583.622916666667</v>
      </c>
      <c r="I308" t="s">
        <v>26</v>
      </c>
      <c r="K308" t="s">
        <v>435</v>
      </c>
      <c r="L308" t="s">
        <v>433</v>
      </c>
      <c r="M308" t="s">
        <v>144</v>
      </c>
      <c r="N308" t="s">
        <v>46</v>
      </c>
      <c r="O308" t="s">
        <v>31</v>
      </c>
      <c r="Q308" t="s">
        <v>88</v>
      </c>
      <c r="R308" t="s">
        <v>74</v>
      </c>
      <c r="S308" t="s">
        <v>47</v>
      </c>
      <c r="T308" t="s">
        <v>61</v>
      </c>
      <c r="U308" t="s">
        <v>132</v>
      </c>
      <c r="V308" t="s">
        <v>115</v>
      </c>
      <c r="W308" t="s">
        <v>38</v>
      </c>
      <c r="X308" t="s">
        <v>99</v>
      </c>
      <c r="Y308" t="s">
        <v>70</v>
      </c>
      <c r="Z308" t="s">
        <v>40</v>
      </c>
      <c r="AA308" t="s">
        <v>41</v>
      </c>
      <c r="AB308" s="2" t="s">
        <v>451</v>
      </c>
      <c r="AC308" t="s">
        <v>43</v>
      </c>
      <c r="AD308" t="s">
        <v>96</v>
      </c>
    </row>
    <row r="309" spans="5:45" x14ac:dyDescent="0.4">
      <c r="E309">
        <v>1</v>
      </c>
      <c r="F309">
        <v>863</v>
      </c>
      <c r="G309" t="s">
        <v>25</v>
      </c>
      <c r="H309" s="1">
        <v>45583.622916666667</v>
      </c>
      <c r="I309" t="s">
        <v>26</v>
      </c>
      <c r="K309" t="s">
        <v>435</v>
      </c>
      <c r="L309" t="s">
        <v>433</v>
      </c>
      <c r="M309" t="s">
        <v>29</v>
      </c>
      <c r="N309" t="s">
        <v>30</v>
      </c>
      <c r="O309" t="s">
        <v>31</v>
      </c>
      <c r="Q309" t="s">
        <v>123</v>
      </c>
      <c r="R309" t="s">
        <v>61</v>
      </c>
      <c r="S309" t="s">
        <v>101</v>
      </c>
      <c r="U309" t="s">
        <v>50</v>
      </c>
      <c r="V309" t="s">
        <v>115</v>
      </c>
      <c r="W309" t="s">
        <v>38</v>
      </c>
      <c r="X309" t="s">
        <v>178</v>
      </c>
      <c r="Y309" t="s">
        <v>39</v>
      </c>
      <c r="Z309" t="s">
        <v>40</v>
      </c>
      <c r="AA309" t="s">
        <v>54</v>
      </c>
    </row>
    <row r="310" spans="5:45" x14ac:dyDescent="0.4">
      <c r="E310">
        <v>1</v>
      </c>
      <c r="F310">
        <v>863</v>
      </c>
      <c r="G310" t="s">
        <v>25</v>
      </c>
      <c r="H310" s="1">
        <v>45583.622916666667</v>
      </c>
      <c r="I310" t="s">
        <v>26</v>
      </c>
      <c r="K310" t="s">
        <v>435</v>
      </c>
      <c r="L310" t="s">
        <v>433</v>
      </c>
      <c r="M310" t="s">
        <v>73</v>
      </c>
      <c r="N310" t="s">
        <v>57</v>
      </c>
      <c r="O310" t="s">
        <v>58</v>
      </c>
      <c r="P310" t="s">
        <v>190</v>
      </c>
      <c r="R310" t="s">
        <v>33</v>
      </c>
      <c r="S310" t="s">
        <v>34</v>
      </c>
      <c r="T310" t="s">
        <v>47</v>
      </c>
      <c r="U310" t="s">
        <v>50</v>
      </c>
      <c r="V310" t="s">
        <v>132</v>
      </c>
      <c r="W310" t="s">
        <v>52</v>
      </c>
      <c r="X310" t="s">
        <v>125</v>
      </c>
      <c r="Y310" t="s">
        <v>91</v>
      </c>
      <c r="Z310" t="s">
        <v>180</v>
      </c>
    </row>
    <row r="311" spans="5:45" ht="93.75" x14ac:dyDescent="0.4">
      <c r="E311">
        <v>1</v>
      </c>
      <c r="F311">
        <v>863</v>
      </c>
      <c r="G311" t="s">
        <v>25</v>
      </c>
      <c r="H311" s="1">
        <v>45583.62222222222</v>
      </c>
      <c r="I311" t="s">
        <v>26</v>
      </c>
      <c r="K311" t="s">
        <v>1496</v>
      </c>
      <c r="L311" t="s">
        <v>433</v>
      </c>
      <c r="M311" t="s">
        <v>73</v>
      </c>
      <c r="N311" t="s">
        <v>30</v>
      </c>
      <c r="O311" t="s">
        <v>1507</v>
      </c>
      <c r="Q311" t="s">
        <v>123</v>
      </c>
      <c r="R311" t="s">
        <v>33</v>
      </c>
      <c r="S311" t="s">
        <v>74</v>
      </c>
      <c r="T311" t="s">
        <v>89</v>
      </c>
      <c r="U311" t="s">
        <v>103</v>
      </c>
      <c r="V311" t="s">
        <v>37</v>
      </c>
      <c r="W311" t="s">
        <v>105</v>
      </c>
      <c r="X311" t="s">
        <v>109</v>
      </c>
      <c r="Z311" t="s">
        <v>40</v>
      </c>
      <c r="AA311" t="s">
        <v>41</v>
      </c>
      <c r="AB311" s="2" t="s">
        <v>452</v>
      </c>
      <c r="AC311" t="s">
        <v>189</v>
      </c>
    </row>
    <row r="312" spans="5:45" ht="93.75" x14ac:dyDescent="0.4">
      <c r="E312">
        <v>1</v>
      </c>
      <c r="F312">
        <v>863</v>
      </c>
      <c r="G312" t="s">
        <v>25</v>
      </c>
      <c r="H312" s="1">
        <v>45583.62222222222</v>
      </c>
      <c r="I312" t="s">
        <v>26</v>
      </c>
      <c r="K312" t="s">
        <v>418</v>
      </c>
      <c r="L312" t="s">
        <v>419</v>
      </c>
      <c r="M312" t="s">
        <v>73</v>
      </c>
      <c r="N312" t="s">
        <v>57</v>
      </c>
      <c r="O312" t="s">
        <v>58</v>
      </c>
      <c r="P312" t="s">
        <v>108</v>
      </c>
      <c r="R312" t="s">
        <v>74</v>
      </c>
      <c r="S312" t="s">
        <v>48</v>
      </c>
      <c r="T312" t="s">
        <v>101</v>
      </c>
      <c r="U312" t="s">
        <v>37</v>
      </c>
      <c r="V312" t="s">
        <v>68</v>
      </c>
      <c r="W312" t="s">
        <v>99</v>
      </c>
      <c r="X312" t="s">
        <v>162</v>
      </c>
      <c r="Y312" t="s">
        <v>133</v>
      </c>
      <c r="Z312" t="s">
        <v>40</v>
      </c>
      <c r="AA312" t="s">
        <v>41</v>
      </c>
      <c r="AB312" s="2" t="s">
        <v>453</v>
      </c>
      <c r="AC312" t="s">
        <v>77</v>
      </c>
      <c r="AD312" t="s">
        <v>78</v>
      </c>
      <c r="AE312" t="s">
        <v>79</v>
      </c>
      <c r="AF312" t="s">
        <v>80</v>
      </c>
      <c r="AG312" t="s">
        <v>93</v>
      </c>
      <c r="AH312" t="s">
        <v>43</v>
      </c>
      <c r="AI312" t="s">
        <v>44</v>
      </c>
      <c r="AJ312" t="s">
        <v>94</v>
      </c>
      <c r="AK312" t="s">
        <v>95</v>
      </c>
      <c r="AL312" t="s">
        <v>96</v>
      </c>
      <c r="AM312" t="s">
        <v>81</v>
      </c>
      <c r="AN312" t="s">
        <v>82</v>
      </c>
      <c r="AO312" t="s">
        <v>83</v>
      </c>
      <c r="AP312" t="s">
        <v>84</v>
      </c>
      <c r="AQ312" t="s">
        <v>85</v>
      </c>
      <c r="AR312" t="s">
        <v>97</v>
      </c>
      <c r="AS312" t="s">
        <v>174</v>
      </c>
    </row>
    <row r="313" spans="5:45" x14ac:dyDescent="0.4">
      <c r="E313">
        <v>1</v>
      </c>
      <c r="F313">
        <v>863</v>
      </c>
      <c r="G313" t="s">
        <v>25</v>
      </c>
      <c r="H313" s="1">
        <v>45583.62222222222</v>
      </c>
      <c r="I313" t="s">
        <v>26</v>
      </c>
      <c r="K313" t="s">
        <v>435</v>
      </c>
      <c r="L313" t="s">
        <v>433</v>
      </c>
      <c r="M313" t="s">
        <v>144</v>
      </c>
      <c r="N313" t="s">
        <v>66</v>
      </c>
      <c r="O313" t="s">
        <v>31</v>
      </c>
      <c r="Q313" t="s">
        <v>209</v>
      </c>
      <c r="R313" t="s">
        <v>34</v>
      </c>
      <c r="U313" t="s">
        <v>50</v>
      </c>
      <c r="V313" t="s">
        <v>63</v>
      </c>
      <c r="W313" t="s">
        <v>52</v>
      </c>
      <c r="X313" t="s">
        <v>39</v>
      </c>
      <c r="Y313" t="s">
        <v>133</v>
      </c>
      <c r="Z313" t="s">
        <v>40</v>
      </c>
      <c r="AA313" t="s">
        <v>54</v>
      </c>
    </row>
    <row r="314" spans="5:45" x14ac:dyDescent="0.4">
      <c r="E314">
        <v>1</v>
      </c>
      <c r="F314">
        <v>863</v>
      </c>
      <c r="G314" t="s">
        <v>25</v>
      </c>
      <c r="H314" s="1">
        <v>45583.62222222222</v>
      </c>
      <c r="I314" t="s">
        <v>26</v>
      </c>
      <c r="K314" t="s">
        <v>435</v>
      </c>
      <c r="L314" t="s">
        <v>433</v>
      </c>
      <c r="M314" t="s">
        <v>73</v>
      </c>
      <c r="N314" t="s">
        <v>30</v>
      </c>
      <c r="O314" t="s">
        <v>58</v>
      </c>
      <c r="P314" t="s">
        <v>108</v>
      </c>
      <c r="R314" t="s">
        <v>33</v>
      </c>
      <c r="S314" t="s">
        <v>101</v>
      </c>
      <c r="T314" t="s">
        <v>110</v>
      </c>
      <c r="U314" t="s">
        <v>50</v>
      </c>
      <c r="V314" t="s">
        <v>103</v>
      </c>
      <c r="W314" t="s">
        <v>91</v>
      </c>
      <c r="X314" t="s">
        <v>178</v>
      </c>
      <c r="Y314" t="s">
        <v>39</v>
      </c>
      <c r="Z314" t="s">
        <v>40</v>
      </c>
      <c r="AA314" t="s">
        <v>41</v>
      </c>
      <c r="AB314" t="s">
        <v>454</v>
      </c>
      <c r="AC314" t="s">
        <v>78</v>
      </c>
    </row>
    <row r="315" spans="5:45" x14ac:dyDescent="0.4">
      <c r="E315">
        <v>1</v>
      </c>
      <c r="F315">
        <v>863</v>
      </c>
      <c r="G315" t="s">
        <v>25</v>
      </c>
      <c r="H315" s="1">
        <v>45583.62222222222</v>
      </c>
      <c r="I315" t="s">
        <v>26</v>
      </c>
      <c r="K315" t="s">
        <v>435</v>
      </c>
      <c r="L315" t="s">
        <v>433</v>
      </c>
      <c r="M315" t="s">
        <v>56</v>
      </c>
      <c r="N315" t="s">
        <v>30</v>
      </c>
      <c r="O315" t="s">
        <v>58</v>
      </c>
      <c r="P315" t="s">
        <v>455</v>
      </c>
      <c r="R315" t="s">
        <v>74</v>
      </c>
      <c r="S315" t="s">
        <v>49</v>
      </c>
      <c r="T315" t="s">
        <v>101</v>
      </c>
      <c r="U315" t="s">
        <v>50</v>
      </c>
      <c r="V315" t="s">
        <v>115</v>
      </c>
      <c r="W315" t="s">
        <v>53</v>
      </c>
      <c r="X315" t="s">
        <v>71</v>
      </c>
      <c r="Y315" t="s">
        <v>139</v>
      </c>
      <c r="Z315" t="s">
        <v>40</v>
      </c>
      <c r="AA315" t="s">
        <v>54</v>
      </c>
    </row>
    <row r="316" spans="5:45" x14ac:dyDescent="0.4">
      <c r="E316">
        <v>1</v>
      </c>
      <c r="F316">
        <v>863</v>
      </c>
      <c r="G316" t="s">
        <v>25</v>
      </c>
      <c r="H316" s="1">
        <v>45583.62222222222</v>
      </c>
      <c r="I316" t="s">
        <v>26</v>
      </c>
      <c r="K316" t="s">
        <v>435</v>
      </c>
      <c r="L316" t="s">
        <v>456</v>
      </c>
      <c r="M316" t="s">
        <v>29</v>
      </c>
      <c r="N316" t="s">
        <v>122</v>
      </c>
      <c r="O316" t="s">
        <v>31</v>
      </c>
      <c r="Q316" t="s">
        <v>88</v>
      </c>
      <c r="R316" t="s">
        <v>33</v>
      </c>
      <c r="S316" t="s">
        <v>89</v>
      </c>
      <c r="T316" t="s">
        <v>101</v>
      </c>
      <c r="U316" t="s">
        <v>51</v>
      </c>
      <c r="V316" t="s">
        <v>63</v>
      </c>
      <c r="W316" t="s">
        <v>178</v>
      </c>
      <c r="X316" t="s">
        <v>70</v>
      </c>
      <c r="Y316" t="s">
        <v>109</v>
      </c>
      <c r="Z316" t="s">
        <v>40</v>
      </c>
      <c r="AA316" t="s">
        <v>41</v>
      </c>
      <c r="AB316" t="s">
        <v>424</v>
      </c>
      <c r="AC316" t="s">
        <v>84</v>
      </c>
      <c r="AD316" t="s">
        <v>85</v>
      </c>
    </row>
    <row r="317" spans="5:45" x14ac:dyDescent="0.4">
      <c r="E317">
        <v>1</v>
      </c>
      <c r="F317">
        <v>863</v>
      </c>
      <c r="G317" t="s">
        <v>25</v>
      </c>
      <c r="H317" s="1">
        <v>45583.62222222222</v>
      </c>
      <c r="I317" t="s">
        <v>26</v>
      </c>
      <c r="K317" t="s">
        <v>435</v>
      </c>
      <c r="L317" t="s">
        <v>433</v>
      </c>
      <c r="M317" t="s">
        <v>73</v>
      </c>
      <c r="N317" t="s">
        <v>122</v>
      </c>
      <c r="O317" t="s">
        <v>58</v>
      </c>
      <c r="P317" t="s">
        <v>108</v>
      </c>
      <c r="R317" t="s">
        <v>34</v>
      </c>
      <c r="S317" t="s">
        <v>74</v>
      </c>
      <c r="T317" t="s">
        <v>35</v>
      </c>
      <c r="U317" t="s">
        <v>50</v>
      </c>
      <c r="V317" t="s">
        <v>132</v>
      </c>
      <c r="W317" t="s">
        <v>64</v>
      </c>
      <c r="X317" t="s">
        <v>52</v>
      </c>
      <c r="Y317" t="s">
        <v>105</v>
      </c>
      <c r="Z317" t="s">
        <v>40</v>
      </c>
      <c r="AA317" t="s">
        <v>54</v>
      </c>
    </row>
    <row r="318" spans="5:45" x14ac:dyDescent="0.4">
      <c r="E318">
        <v>1</v>
      </c>
      <c r="F318">
        <v>863</v>
      </c>
      <c r="G318" t="s">
        <v>25</v>
      </c>
      <c r="H318" s="1">
        <v>45583.62222222222</v>
      </c>
      <c r="I318" t="s">
        <v>26</v>
      </c>
      <c r="K318" t="s">
        <v>435</v>
      </c>
      <c r="L318" t="s">
        <v>433</v>
      </c>
      <c r="M318" t="s">
        <v>29</v>
      </c>
      <c r="N318" t="s">
        <v>66</v>
      </c>
      <c r="O318" t="s">
        <v>58</v>
      </c>
      <c r="P318" t="s">
        <v>59</v>
      </c>
      <c r="R318" t="s">
        <v>61</v>
      </c>
      <c r="S318" t="s">
        <v>101</v>
      </c>
      <c r="T318" t="s">
        <v>110</v>
      </c>
      <c r="U318" t="s">
        <v>50</v>
      </c>
      <c r="W318" t="s">
        <v>71</v>
      </c>
      <c r="Z318" t="s">
        <v>40</v>
      </c>
      <c r="AA318" t="s">
        <v>54</v>
      </c>
    </row>
    <row r="319" spans="5:45" x14ac:dyDescent="0.4">
      <c r="E319">
        <v>1</v>
      </c>
      <c r="F319">
        <v>863</v>
      </c>
      <c r="G319" t="s">
        <v>25</v>
      </c>
      <c r="H319" s="1">
        <v>45583.62222222222</v>
      </c>
      <c r="I319" t="s">
        <v>26</v>
      </c>
      <c r="K319" t="s">
        <v>435</v>
      </c>
      <c r="L319" t="s">
        <v>433</v>
      </c>
      <c r="M319" t="s">
        <v>56</v>
      </c>
      <c r="N319" t="s">
        <v>57</v>
      </c>
      <c r="O319" t="s">
        <v>58</v>
      </c>
      <c r="P319" t="s">
        <v>134</v>
      </c>
      <c r="R319" t="s">
        <v>34</v>
      </c>
      <c r="S319" t="s">
        <v>74</v>
      </c>
      <c r="T319" t="s">
        <v>89</v>
      </c>
      <c r="U319" t="s">
        <v>50</v>
      </c>
      <c r="V319" t="s">
        <v>36</v>
      </c>
      <c r="W319" t="s">
        <v>52</v>
      </c>
      <c r="X319" t="s">
        <v>53</v>
      </c>
      <c r="Y319" t="s">
        <v>109</v>
      </c>
      <c r="AA319" t="s">
        <v>54</v>
      </c>
    </row>
    <row r="320" spans="5:45" x14ac:dyDescent="0.4">
      <c r="E320">
        <v>1</v>
      </c>
      <c r="F320">
        <v>863</v>
      </c>
      <c r="G320" t="s">
        <v>25</v>
      </c>
      <c r="H320" s="1">
        <v>45583.62222222222</v>
      </c>
      <c r="I320" t="s">
        <v>26</v>
      </c>
      <c r="K320" t="s">
        <v>435</v>
      </c>
      <c r="L320" t="s">
        <v>433</v>
      </c>
      <c r="M320" t="s">
        <v>29</v>
      </c>
      <c r="N320" t="s">
        <v>66</v>
      </c>
      <c r="O320" t="s">
        <v>58</v>
      </c>
      <c r="P320" t="s">
        <v>108</v>
      </c>
      <c r="R320" t="s">
        <v>33</v>
      </c>
      <c r="S320" t="s">
        <v>89</v>
      </c>
      <c r="T320" t="s">
        <v>101</v>
      </c>
      <c r="U320" t="s">
        <v>63</v>
      </c>
      <c r="V320" t="s">
        <v>68</v>
      </c>
      <c r="W320" t="s">
        <v>38</v>
      </c>
      <c r="X320" t="s">
        <v>70</v>
      </c>
      <c r="Y320" t="s">
        <v>109</v>
      </c>
      <c r="Z320" t="s">
        <v>40</v>
      </c>
      <c r="AA320" t="s">
        <v>54</v>
      </c>
    </row>
    <row r="321" spans="5:46" x14ac:dyDescent="0.4">
      <c r="E321">
        <v>1</v>
      </c>
      <c r="F321">
        <v>863</v>
      </c>
      <c r="G321" t="s">
        <v>25</v>
      </c>
      <c r="H321" s="1">
        <v>45583.62222222222</v>
      </c>
      <c r="I321" t="s">
        <v>26</v>
      </c>
      <c r="K321" t="s">
        <v>435</v>
      </c>
      <c r="L321" t="s">
        <v>433</v>
      </c>
      <c r="M321" t="s">
        <v>73</v>
      </c>
      <c r="N321" t="s">
        <v>30</v>
      </c>
      <c r="O321" t="s">
        <v>58</v>
      </c>
      <c r="P321" t="s">
        <v>108</v>
      </c>
      <c r="R321" t="s">
        <v>34</v>
      </c>
      <c r="S321" t="s">
        <v>61</v>
      </c>
      <c r="T321" t="s">
        <v>101</v>
      </c>
      <c r="U321" t="s">
        <v>50</v>
      </c>
      <c r="V321" t="s">
        <v>36</v>
      </c>
      <c r="W321" t="s">
        <v>52</v>
      </c>
      <c r="X321" t="s">
        <v>71</v>
      </c>
      <c r="Z321" t="s">
        <v>40</v>
      </c>
      <c r="AA321" t="s">
        <v>54</v>
      </c>
    </row>
    <row r="322" spans="5:46" x14ac:dyDescent="0.4">
      <c r="E322">
        <v>1</v>
      </c>
      <c r="F322">
        <v>863</v>
      </c>
      <c r="G322" t="s">
        <v>25</v>
      </c>
      <c r="H322" s="1">
        <v>45583.62222222222</v>
      </c>
      <c r="I322" t="s">
        <v>26</v>
      </c>
      <c r="K322" t="s">
        <v>435</v>
      </c>
      <c r="L322" t="s">
        <v>433</v>
      </c>
      <c r="M322" t="s">
        <v>144</v>
      </c>
      <c r="N322" t="s">
        <v>46</v>
      </c>
      <c r="O322" t="s">
        <v>31</v>
      </c>
      <c r="Q322" t="s">
        <v>123</v>
      </c>
      <c r="R322" t="s">
        <v>34</v>
      </c>
      <c r="S322" t="s">
        <v>74</v>
      </c>
      <c r="T322" t="s">
        <v>101</v>
      </c>
      <c r="U322" t="s">
        <v>50</v>
      </c>
      <c r="V322" t="s">
        <v>115</v>
      </c>
      <c r="W322" t="s">
        <v>64</v>
      </c>
      <c r="X322" t="s">
        <v>105</v>
      </c>
      <c r="Y322" t="s">
        <v>53</v>
      </c>
      <c r="Z322" t="s">
        <v>40</v>
      </c>
      <c r="AA322" t="s">
        <v>41</v>
      </c>
      <c r="AB322" t="s">
        <v>457</v>
      </c>
      <c r="AC322" t="s">
        <v>44</v>
      </c>
    </row>
    <row r="323" spans="5:46" x14ac:dyDescent="0.4">
      <c r="E323">
        <v>1</v>
      </c>
      <c r="F323">
        <v>863</v>
      </c>
      <c r="G323" t="s">
        <v>25</v>
      </c>
      <c r="H323" s="1">
        <v>45583.62222222222</v>
      </c>
      <c r="I323" t="s">
        <v>26</v>
      </c>
      <c r="K323" t="s">
        <v>435</v>
      </c>
      <c r="L323" t="s">
        <v>433</v>
      </c>
      <c r="M323" t="s">
        <v>73</v>
      </c>
      <c r="N323" t="s">
        <v>57</v>
      </c>
      <c r="O323" t="s">
        <v>58</v>
      </c>
      <c r="P323" t="s">
        <v>108</v>
      </c>
      <c r="R323" t="s">
        <v>33</v>
      </c>
      <c r="S323" t="s">
        <v>74</v>
      </c>
      <c r="U323" t="s">
        <v>50</v>
      </c>
      <c r="V323" t="s">
        <v>51</v>
      </c>
      <c r="W323" t="s">
        <v>52</v>
      </c>
      <c r="X323" t="s">
        <v>38</v>
      </c>
      <c r="Z323" t="s">
        <v>40</v>
      </c>
      <c r="AA323" t="s">
        <v>54</v>
      </c>
    </row>
    <row r="324" spans="5:46" x14ac:dyDescent="0.4">
      <c r="E324">
        <v>1</v>
      </c>
      <c r="F324">
        <v>863</v>
      </c>
      <c r="G324" t="s">
        <v>25</v>
      </c>
      <c r="H324" s="1">
        <v>45583.62222222222</v>
      </c>
      <c r="I324" t="s">
        <v>26</v>
      </c>
      <c r="K324" t="s">
        <v>435</v>
      </c>
      <c r="L324" t="s">
        <v>433</v>
      </c>
      <c r="M324" t="s">
        <v>56</v>
      </c>
      <c r="N324" t="s">
        <v>122</v>
      </c>
      <c r="O324" t="s">
        <v>31</v>
      </c>
      <c r="Q324" t="s">
        <v>32</v>
      </c>
      <c r="R324" t="s">
        <v>33</v>
      </c>
      <c r="S324" t="s">
        <v>74</v>
      </c>
      <c r="T324" t="s">
        <v>89</v>
      </c>
      <c r="U324" t="s">
        <v>50</v>
      </c>
      <c r="V324" t="s">
        <v>36</v>
      </c>
      <c r="W324" t="s">
        <v>52</v>
      </c>
      <c r="X324" t="s">
        <v>75</v>
      </c>
      <c r="Y324" t="s">
        <v>105</v>
      </c>
      <c r="Z324" t="s">
        <v>40</v>
      </c>
      <c r="AA324" t="s">
        <v>41</v>
      </c>
      <c r="AB324" t="s">
        <v>458</v>
      </c>
      <c r="AC324" t="s">
        <v>93</v>
      </c>
    </row>
    <row r="325" spans="5:46" x14ac:dyDescent="0.4">
      <c r="E325">
        <v>1</v>
      </c>
      <c r="F325">
        <v>863</v>
      </c>
      <c r="G325" t="s">
        <v>25</v>
      </c>
      <c r="H325" s="1">
        <v>45583.62222222222</v>
      </c>
      <c r="I325" t="s">
        <v>26</v>
      </c>
      <c r="K325" t="s">
        <v>435</v>
      </c>
      <c r="L325" t="s">
        <v>433</v>
      </c>
      <c r="M325" t="s">
        <v>56</v>
      </c>
      <c r="N325" t="s">
        <v>57</v>
      </c>
      <c r="O325" t="s">
        <v>58</v>
      </c>
      <c r="P325" t="s">
        <v>59</v>
      </c>
      <c r="R325" t="s">
        <v>60</v>
      </c>
      <c r="S325" t="s">
        <v>61</v>
      </c>
      <c r="T325" t="s">
        <v>101</v>
      </c>
      <c r="U325" t="s">
        <v>50</v>
      </c>
      <c r="V325" t="s">
        <v>63</v>
      </c>
      <c r="W325" t="s">
        <v>64</v>
      </c>
      <c r="X325" t="s">
        <v>105</v>
      </c>
      <c r="Y325" t="s">
        <v>70</v>
      </c>
      <c r="Z325" t="s">
        <v>40</v>
      </c>
      <c r="AA325" t="s">
        <v>54</v>
      </c>
    </row>
    <row r="326" spans="5:46" x14ac:dyDescent="0.4">
      <c r="E326">
        <v>1</v>
      </c>
      <c r="F326">
        <v>863</v>
      </c>
      <c r="G326" t="s">
        <v>25</v>
      </c>
      <c r="H326" s="1">
        <v>45583.62222222222</v>
      </c>
      <c r="I326" t="s">
        <v>26</v>
      </c>
      <c r="K326" t="s">
        <v>435</v>
      </c>
      <c r="L326" t="s">
        <v>433</v>
      </c>
      <c r="M326" t="s">
        <v>56</v>
      </c>
      <c r="N326" t="s">
        <v>30</v>
      </c>
      <c r="O326" t="s">
        <v>58</v>
      </c>
      <c r="P326" t="s">
        <v>59</v>
      </c>
      <c r="R326" t="s">
        <v>33</v>
      </c>
      <c r="S326" t="s">
        <v>89</v>
      </c>
      <c r="T326" t="s">
        <v>62</v>
      </c>
      <c r="U326" t="s">
        <v>50</v>
      </c>
      <c r="V326" t="s">
        <v>63</v>
      </c>
      <c r="W326" t="s">
        <v>52</v>
      </c>
      <c r="X326" t="s">
        <v>75</v>
      </c>
      <c r="Y326" t="s">
        <v>105</v>
      </c>
      <c r="Z326" t="s">
        <v>40</v>
      </c>
      <c r="AA326" t="s">
        <v>41</v>
      </c>
      <c r="AB326" t="s">
        <v>459</v>
      </c>
      <c r="AC326" t="s">
        <v>44</v>
      </c>
      <c r="AD326" t="s">
        <v>81</v>
      </c>
      <c r="AE326" t="s">
        <v>82</v>
      </c>
    </row>
    <row r="327" spans="5:46" x14ac:dyDescent="0.4">
      <c r="E327">
        <v>1</v>
      </c>
      <c r="F327">
        <v>863</v>
      </c>
      <c r="G327" t="s">
        <v>25</v>
      </c>
      <c r="H327" s="1">
        <v>45583.621527777781</v>
      </c>
      <c r="I327" t="s">
        <v>26</v>
      </c>
      <c r="K327" t="s">
        <v>435</v>
      </c>
      <c r="L327" t="s">
        <v>433</v>
      </c>
      <c r="M327" t="s">
        <v>29</v>
      </c>
      <c r="N327" t="s">
        <v>122</v>
      </c>
      <c r="O327" t="s">
        <v>31</v>
      </c>
      <c r="Q327" t="s">
        <v>104</v>
      </c>
      <c r="R327" t="s">
        <v>34</v>
      </c>
      <c r="S327" t="s">
        <v>74</v>
      </c>
      <c r="T327" t="s">
        <v>118</v>
      </c>
      <c r="U327" t="s">
        <v>132</v>
      </c>
      <c r="V327" t="s">
        <v>36</v>
      </c>
      <c r="W327" t="s">
        <v>52</v>
      </c>
      <c r="X327" t="s">
        <v>38</v>
      </c>
      <c r="Y327" t="s">
        <v>71</v>
      </c>
      <c r="Z327" t="s">
        <v>40</v>
      </c>
      <c r="AA327" t="s">
        <v>54</v>
      </c>
    </row>
    <row r="328" spans="5:46" x14ac:dyDescent="0.4">
      <c r="E328">
        <v>1</v>
      </c>
      <c r="F328">
        <v>863</v>
      </c>
      <c r="G328" t="s">
        <v>25</v>
      </c>
      <c r="H328" s="1">
        <v>45583.621527777781</v>
      </c>
      <c r="I328" t="s">
        <v>26</v>
      </c>
      <c r="K328" t="s">
        <v>435</v>
      </c>
      <c r="L328" t="s">
        <v>433</v>
      </c>
      <c r="M328" t="s">
        <v>73</v>
      </c>
      <c r="N328" t="s">
        <v>57</v>
      </c>
      <c r="O328" t="s">
        <v>31</v>
      </c>
      <c r="Q328" t="s">
        <v>460</v>
      </c>
      <c r="R328" t="s">
        <v>47</v>
      </c>
      <c r="S328" t="s">
        <v>61</v>
      </c>
      <c r="T328" t="s">
        <v>48</v>
      </c>
      <c r="U328" t="s">
        <v>51</v>
      </c>
      <c r="V328" t="s">
        <v>132</v>
      </c>
      <c r="W328" t="s">
        <v>461</v>
      </c>
      <c r="Z328" t="s">
        <v>40</v>
      </c>
      <c r="AA328" t="s">
        <v>41</v>
      </c>
      <c r="AB328" t="s">
        <v>462</v>
      </c>
      <c r="AC328" t="s">
        <v>84</v>
      </c>
      <c r="AD328" t="s">
        <v>85</v>
      </c>
      <c r="AT328" t="s">
        <v>463</v>
      </c>
    </row>
    <row r="329" spans="5:46" x14ac:dyDescent="0.4">
      <c r="E329">
        <v>1</v>
      </c>
      <c r="F329">
        <v>863</v>
      </c>
      <c r="G329" t="s">
        <v>25</v>
      </c>
      <c r="H329" s="1">
        <v>45583.621527777781</v>
      </c>
      <c r="I329" t="s">
        <v>26</v>
      </c>
      <c r="K329" t="s">
        <v>435</v>
      </c>
      <c r="L329" t="s">
        <v>433</v>
      </c>
      <c r="M329" t="s">
        <v>144</v>
      </c>
      <c r="N329" t="s">
        <v>30</v>
      </c>
      <c r="O329" t="s">
        <v>31</v>
      </c>
      <c r="Q329" t="s">
        <v>32</v>
      </c>
      <c r="R329" t="s">
        <v>74</v>
      </c>
      <c r="S329" t="s">
        <v>89</v>
      </c>
      <c r="T329" t="s">
        <v>101</v>
      </c>
      <c r="U329" t="s">
        <v>50</v>
      </c>
      <c r="V329" t="s">
        <v>115</v>
      </c>
      <c r="W329" t="s">
        <v>52</v>
      </c>
      <c r="X329" t="s">
        <v>178</v>
      </c>
      <c r="Y329" t="s">
        <v>39</v>
      </c>
      <c r="Z329" t="s">
        <v>40</v>
      </c>
      <c r="AA329" t="s">
        <v>54</v>
      </c>
    </row>
    <row r="330" spans="5:46" x14ac:dyDescent="0.4">
      <c r="E330">
        <v>1</v>
      </c>
      <c r="F330">
        <v>863</v>
      </c>
      <c r="G330" t="s">
        <v>25</v>
      </c>
      <c r="H330" s="1">
        <v>45583.621527777781</v>
      </c>
      <c r="I330" t="s">
        <v>26</v>
      </c>
      <c r="K330" t="s">
        <v>418</v>
      </c>
      <c r="L330" t="s">
        <v>419</v>
      </c>
      <c r="M330" t="s">
        <v>73</v>
      </c>
      <c r="N330" t="s">
        <v>30</v>
      </c>
      <c r="O330" t="s">
        <v>58</v>
      </c>
      <c r="P330" t="s">
        <v>190</v>
      </c>
      <c r="R330" t="s">
        <v>74</v>
      </c>
      <c r="S330" t="s">
        <v>101</v>
      </c>
      <c r="U330" t="s">
        <v>50</v>
      </c>
      <c r="V330" t="s">
        <v>115</v>
      </c>
      <c r="W330" t="s">
        <v>125</v>
      </c>
      <c r="X330" t="s">
        <v>105</v>
      </c>
      <c r="Y330" t="s">
        <v>53</v>
      </c>
      <c r="Z330" t="s">
        <v>40</v>
      </c>
      <c r="AA330" t="s">
        <v>41</v>
      </c>
      <c r="AB330" t="s">
        <v>464</v>
      </c>
      <c r="AC330" t="s">
        <v>77</v>
      </c>
      <c r="AD330" t="s">
        <v>78</v>
      </c>
      <c r="AE330" t="s">
        <v>79</v>
      </c>
      <c r="AF330" t="s">
        <v>80</v>
      </c>
      <c r="AG330" t="s">
        <v>93</v>
      </c>
      <c r="AH330" t="s">
        <v>43</v>
      </c>
      <c r="AI330" t="s">
        <v>44</v>
      </c>
      <c r="AJ330" t="s">
        <v>94</v>
      </c>
      <c r="AK330" t="s">
        <v>95</v>
      </c>
      <c r="AL330" t="s">
        <v>96</v>
      </c>
      <c r="AM330" t="s">
        <v>81</v>
      </c>
      <c r="AN330" t="s">
        <v>82</v>
      </c>
      <c r="AO330" t="s">
        <v>83</v>
      </c>
      <c r="AP330" t="s">
        <v>84</v>
      </c>
      <c r="AQ330" t="s">
        <v>85</v>
      </c>
      <c r="AR330" t="s">
        <v>97</v>
      </c>
      <c r="AS330" t="s">
        <v>174</v>
      </c>
    </row>
    <row r="331" spans="5:46" x14ac:dyDescent="0.4">
      <c r="E331">
        <v>1</v>
      </c>
      <c r="F331">
        <v>863</v>
      </c>
      <c r="G331" t="s">
        <v>25</v>
      </c>
      <c r="H331" s="1">
        <v>45583.621527777781</v>
      </c>
      <c r="I331" t="s">
        <v>26</v>
      </c>
      <c r="K331" t="s">
        <v>435</v>
      </c>
      <c r="L331" t="s">
        <v>433</v>
      </c>
      <c r="M331" t="s">
        <v>56</v>
      </c>
      <c r="N331" t="s">
        <v>46</v>
      </c>
      <c r="O331" t="s">
        <v>31</v>
      </c>
      <c r="Q331" t="s">
        <v>123</v>
      </c>
      <c r="R331" t="s">
        <v>33</v>
      </c>
      <c r="S331" t="s">
        <v>60</v>
      </c>
      <c r="T331" t="s">
        <v>34</v>
      </c>
      <c r="U331" t="s">
        <v>36</v>
      </c>
      <c r="V331" t="s">
        <v>68</v>
      </c>
      <c r="W331" t="s">
        <v>52</v>
      </c>
      <c r="X331" t="s">
        <v>105</v>
      </c>
      <c r="Y331" t="s">
        <v>99</v>
      </c>
      <c r="Z331" t="s">
        <v>40</v>
      </c>
      <c r="AA331" t="s">
        <v>54</v>
      </c>
    </row>
    <row r="332" spans="5:46" x14ac:dyDescent="0.4">
      <c r="E332">
        <v>1</v>
      </c>
      <c r="F332">
        <v>863</v>
      </c>
      <c r="G332" t="s">
        <v>25</v>
      </c>
      <c r="H332" s="1">
        <v>45583.621527777781</v>
      </c>
      <c r="I332" t="s">
        <v>26</v>
      </c>
      <c r="K332" t="s">
        <v>435</v>
      </c>
      <c r="L332" t="s">
        <v>433</v>
      </c>
      <c r="M332" t="s">
        <v>56</v>
      </c>
      <c r="N332" t="s">
        <v>30</v>
      </c>
      <c r="O332" t="s">
        <v>58</v>
      </c>
      <c r="P332" t="s">
        <v>108</v>
      </c>
      <c r="R332" t="s">
        <v>60</v>
      </c>
      <c r="S332" t="s">
        <v>34</v>
      </c>
      <c r="T332" t="s">
        <v>101</v>
      </c>
      <c r="U332" t="s">
        <v>50</v>
      </c>
      <c r="V332" t="s">
        <v>132</v>
      </c>
      <c r="W332" t="s">
        <v>64</v>
      </c>
      <c r="X332" t="s">
        <v>52</v>
      </c>
      <c r="Y332" t="s">
        <v>70</v>
      </c>
      <c r="Z332" t="s">
        <v>40</v>
      </c>
      <c r="AA332" t="s">
        <v>41</v>
      </c>
      <c r="AB332" t="s">
        <v>231</v>
      </c>
      <c r="AC332" t="s">
        <v>78</v>
      </c>
      <c r="AT332" t="s">
        <v>465</v>
      </c>
    </row>
    <row r="333" spans="5:46" x14ac:dyDescent="0.4">
      <c r="E333">
        <v>1</v>
      </c>
      <c r="F333">
        <v>863</v>
      </c>
      <c r="G333" t="s">
        <v>25</v>
      </c>
      <c r="H333" s="1">
        <v>45583.621527777781</v>
      </c>
      <c r="I333" t="s">
        <v>26</v>
      </c>
      <c r="K333" t="s">
        <v>435</v>
      </c>
      <c r="L333" t="s">
        <v>433</v>
      </c>
      <c r="M333" t="s">
        <v>29</v>
      </c>
      <c r="N333" t="s">
        <v>46</v>
      </c>
      <c r="O333" t="s">
        <v>31</v>
      </c>
      <c r="Q333" t="s">
        <v>123</v>
      </c>
      <c r="R333" t="s">
        <v>34</v>
      </c>
      <c r="S333" t="s">
        <v>48</v>
      </c>
      <c r="U333" t="s">
        <v>63</v>
      </c>
      <c r="V333" t="s">
        <v>115</v>
      </c>
      <c r="W333" t="s">
        <v>91</v>
      </c>
      <c r="X333" t="s">
        <v>38</v>
      </c>
      <c r="Y333" t="s">
        <v>70</v>
      </c>
      <c r="Z333" t="s">
        <v>40</v>
      </c>
      <c r="AA333" t="s">
        <v>54</v>
      </c>
    </row>
    <row r="334" spans="5:46" x14ac:dyDescent="0.4">
      <c r="E334">
        <v>1</v>
      </c>
      <c r="F334">
        <v>863</v>
      </c>
      <c r="G334" t="s">
        <v>25</v>
      </c>
      <c r="H334" s="1">
        <v>45583.621527777781</v>
      </c>
      <c r="I334" t="s">
        <v>26</v>
      </c>
      <c r="K334" t="s">
        <v>435</v>
      </c>
      <c r="L334" t="s">
        <v>433</v>
      </c>
      <c r="M334" t="s">
        <v>29</v>
      </c>
      <c r="N334" t="s">
        <v>30</v>
      </c>
      <c r="O334" t="s">
        <v>58</v>
      </c>
      <c r="P334" t="s">
        <v>108</v>
      </c>
      <c r="R334" t="s">
        <v>61</v>
      </c>
      <c r="U334" t="s">
        <v>50</v>
      </c>
      <c r="V334" t="s">
        <v>68</v>
      </c>
      <c r="W334" t="s">
        <v>91</v>
      </c>
      <c r="X334" t="s">
        <v>39</v>
      </c>
      <c r="Y334" t="s">
        <v>111</v>
      </c>
      <c r="Z334" t="s">
        <v>40</v>
      </c>
      <c r="AA334" t="s">
        <v>54</v>
      </c>
    </row>
    <row r="335" spans="5:46" x14ac:dyDescent="0.4">
      <c r="E335">
        <v>1</v>
      </c>
      <c r="F335">
        <v>863</v>
      </c>
      <c r="G335" t="s">
        <v>25</v>
      </c>
      <c r="H335" s="1">
        <v>45583.621527777781</v>
      </c>
      <c r="I335" t="s">
        <v>26</v>
      </c>
      <c r="K335" t="s">
        <v>435</v>
      </c>
      <c r="L335" t="s">
        <v>433</v>
      </c>
      <c r="M335" t="s">
        <v>73</v>
      </c>
      <c r="N335" t="s">
        <v>30</v>
      </c>
      <c r="O335" t="s">
        <v>31</v>
      </c>
      <c r="Q335" t="s">
        <v>123</v>
      </c>
      <c r="R335" t="s">
        <v>47</v>
      </c>
      <c r="S335" t="s">
        <v>35</v>
      </c>
      <c r="T335" t="s">
        <v>62</v>
      </c>
      <c r="U335" t="s">
        <v>36</v>
      </c>
      <c r="V335" t="s">
        <v>115</v>
      </c>
      <c r="W335" t="s">
        <v>52</v>
      </c>
      <c r="X335" t="s">
        <v>38</v>
      </c>
      <c r="Y335" t="s">
        <v>133</v>
      </c>
      <c r="Z335" t="s">
        <v>40</v>
      </c>
      <c r="AA335" t="s">
        <v>54</v>
      </c>
    </row>
    <row r="336" spans="5:46" ht="56.25" x14ac:dyDescent="0.4">
      <c r="E336">
        <v>1</v>
      </c>
      <c r="F336">
        <v>863</v>
      </c>
      <c r="G336" t="s">
        <v>25</v>
      </c>
      <c r="H336" s="1">
        <v>45583.621527777781</v>
      </c>
      <c r="I336" t="s">
        <v>26</v>
      </c>
      <c r="K336" t="s">
        <v>435</v>
      </c>
      <c r="L336" t="s">
        <v>433</v>
      </c>
      <c r="M336" t="s">
        <v>56</v>
      </c>
      <c r="N336" t="s">
        <v>122</v>
      </c>
      <c r="O336" t="s">
        <v>31</v>
      </c>
      <c r="Q336" t="s">
        <v>88</v>
      </c>
      <c r="R336" t="s">
        <v>89</v>
      </c>
      <c r="U336" t="s">
        <v>36</v>
      </c>
      <c r="W336" t="s">
        <v>71</v>
      </c>
      <c r="Z336" t="s">
        <v>40</v>
      </c>
      <c r="AA336" t="s">
        <v>41</v>
      </c>
      <c r="AB336" s="2" t="s">
        <v>466</v>
      </c>
      <c r="AC336" t="s">
        <v>81</v>
      </c>
    </row>
    <row r="337" spans="5:46" x14ac:dyDescent="0.4">
      <c r="E337">
        <v>1</v>
      </c>
      <c r="F337">
        <v>863</v>
      </c>
      <c r="G337" t="s">
        <v>25</v>
      </c>
      <c r="H337" s="1">
        <v>45583.621527777781</v>
      </c>
      <c r="I337" t="s">
        <v>26</v>
      </c>
      <c r="K337" t="s">
        <v>435</v>
      </c>
      <c r="L337" t="s">
        <v>433</v>
      </c>
      <c r="M337" t="s">
        <v>73</v>
      </c>
      <c r="N337" t="s">
        <v>57</v>
      </c>
      <c r="O337" t="s">
        <v>31</v>
      </c>
      <c r="Q337" t="s">
        <v>114</v>
      </c>
      <c r="R337" t="s">
        <v>48</v>
      </c>
      <c r="S337" t="s">
        <v>90</v>
      </c>
      <c r="U337" t="s">
        <v>103</v>
      </c>
      <c r="V337" t="s">
        <v>68</v>
      </c>
      <c r="W337" t="s">
        <v>91</v>
      </c>
      <c r="X337" t="s">
        <v>72</v>
      </c>
      <c r="Z337" t="s">
        <v>40</v>
      </c>
      <c r="AA337" t="s">
        <v>54</v>
      </c>
    </row>
    <row r="338" spans="5:46" x14ac:dyDescent="0.4">
      <c r="E338">
        <v>1</v>
      </c>
      <c r="F338">
        <v>863</v>
      </c>
      <c r="G338" t="s">
        <v>25</v>
      </c>
      <c r="H338" s="1">
        <v>45583.621527777781</v>
      </c>
      <c r="I338" t="s">
        <v>26</v>
      </c>
      <c r="K338" t="s">
        <v>435</v>
      </c>
      <c r="L338" t="s">
        <v>433</v>
      </c>
      <c r="M338" t="s">
        <v>56</v>
      </c>
      <c r="N338" t="s">
        <v>46</v>
      </c>
      <c r="O338" t="s">
        <v>31</v>
      </c>
      <c r="Q338" t="s">
        <v>209</v>
      </c>
      <c r="R338" t="s">
        <v>48</v>
      </c>
      <c r="U338" t="s">
        <v>50</v>
      </c>
      <c r="W338" t="s">
        <v>162</v>
      </c>
      <c r="Z338" t="s">
        <v>40</v>
      </c>
      <c r="AA338" t="s">
        <v>54</v>
      </c>
    </row>
    <row r="339" spans="5:46" x14ac:dyDescent="0.4">
      <c r="E339">
        <v>1</v>
      </c>
      <c r="F339">
        <v>863</v>
      </c>
      <c r="G339" t="s">
        <v>25</v>
      </c>
      <c r="H339" s="1">
        <v>45583.621527777781</v>
      </c>
      <c r="I339" t="s">
        <v>26</v>
      </c>
      <c r="K339" t="s">
        <v>435</v>
      </c>
      <c r="L339" t="s">
        <v>433</v>
      </c>
      <c r="M339" t="s">
        <v>56</v>
      </c>
      <c r="N339" t="s">
        <v>30</v>
      </c>
      <c r="O339" t="s">
        <v>58</v>
      </c>
      <c r="P339" t="s">
        <v>32</v>
      </c>
      <c r="R339" t="s">
        <v>33</v>
      </c>
      <c r="S339" t="s">
        <v>34</v>
      </c>
      <c r="T339" t="s">
        <v>117</v>
      </c>
      <c r="U339" t="s">
        <v>50</v>
      </c>
      <c r="V339" t="s">
        <v>103</v>
      </c>
      <c r="W339" t="s">
        <v>64</v>
      </c>
      <c r="X339" t="s">
        <v>91</v>
      </c>
      <c r="Y339" t="s">
        <v>38</v>
      </c>
      <c r="Z339" t="s">
        <v>40</v>
      </c>
      <c r="AA339" t="s">
        <v>41</v>
      </c>
      <c r="AB339" t="s">
        <v>467</v>
      </c>
      <c r="AC339" t="s">
        <v>77</v>
      </c>
      <c r="AD339" t="s">
        <v>79</v>
      </c>
      <c r="AE339" t="s">
        <v>43</v>
      </c>
      <c r="AF339" t="s">
        <v>83</v>
      </c>
      <c r="AG339" t="s">
        <v>84</v>
      </c>
      <c r="AH339" t="s">
        <v>85</v>
      </c>
      <c r="AI339" t="s">
        <v>97</v>
      </c>
      <c r="AJ339" t="s">
        <v>174</v>
      </c>
      <c r="AT339" t="s">
        <v>468</v>
      </c>
    </row>
    <row r="340" spans="5:46" x14ac:dyDescent="0.4">
      <c r="E340">
        <v>1</v>
      </c>
      <c r="F340">
        <v>863</v>
      </c>
      <c r="G340" t="s">
        <v>25</v>
      </c>
      <c r="H340" s="1">
        <v>45583.621527777781</v>
      </c>
      <c r="I340" t="s">
        <v>26</v>
      </c>
      <c r="K340" t="s">
        <v>435</v>
      </c>
      <c r="L340" t="s">
        <v>433</v>
      </c>
      <c r="M340" t="s">
        <v>56</v>
      </c>
      <c r="N340" t="s">
        <v>122</v>
      </c>
      <c r="O340" t="s">
        <v>31</v>
      </c>
      <c r="Q340" t="s">
        <v>123</v>
      </c>
      <c r="R340" t="s">
        <v>101</v>
      </c>
      <c r="U340" t="s">
        <v>132</v>
      </c>
      <c r="V340" t="s">
        <v>115</v>
      </c>
      <c r="W340" t="s">
        <v>38</v>
      </c>
      <c r="X340" t="s">
        <v>39</v>
      </c>
      <c r="Y340" t="s">
        <v>133</v>
      </c>
      <c r="Z340" t="s">
        <v>40</v>
      </c>
      <c r="AA340" t="s">
        <v>54</v>
      </c>
      <c r="AT340" t="s">
        <v>469</v>
      </c>
    </row>
    <row r="341" spans="5:46" x14ac:dyDescent="0.4">
      <c r="E341">
        <v>1</v>
      </c>
      <c r="F341">
        <v>863</v>
      </c>
      <c r="G341" t="s">
        <v>25</v>
      </c>
      <c r="H341" s="1">
        <v>45583.620833333334</v>
      </c>
      <c r="I341" t="s">
        <v>26</v>
      </c>
      <c r="K341" t="s">
        <v>445</v>
      </c>
      <c r="L341" t="s">
        <v>433</v>
      </c>
      <c r="M341" t="s">
        <v>73</v>
      </c>
      <c r="N341" t="s">
        <v>30</v>
      </c>
      <c r="O341" t="s">
        <v>31</v>
      </c>
      <c r="Q341" t="s">
        <v>114</v>
      </c>
      <c r="R341" t="s">
        <v>74</v>
      </c>
      <c r="S341" t="s">
        <v>101</v>
      </c>
      <c r="T341" t="s">
        <v>90</v>
      </c>
      <c r="U341" t="s">
        <v>50</v>
      </c>
      <c r="W341" t="s">
        <v>64</v>
      </c>
      <c r="X341" t="s">
        <v>91</v>
      </c>
      <c r="Y341" t="s">
        <v>70</v>
      </c>
      <c r="Z341" t="s">
        <v>40</v>
      </c>
      <c r="AA341" t="s">
        <v>41</v>
      </c>
      <c r="AB341" t="s">
        <v>470</v>
      </c>
      <c r="AC341" t="s">
        <v>78</v>
      </c>
    </row>
    <row r="342" spans="5:46" x14ac:dyDescent="0.4">
      <c r="E342">
        <v>1</v>
      </c>
      <c r="F342">
        <v>863</v>
      </c>
      <c r="G342" t="s">
        <v>25</v>
      </c>
      <c r="H342" s="1">
        <v>45583.620833333334</v>
      </c>
      <c r="I342" t="s">
        <v>26</v>
      </c>
      <c r="K342" t="s">
        <v>435</v>
      </c>
      <c r="L342" t="s">
        <v>433</v>
      </c>
      <c r="M342" t="s">
        <v>56</v>
      </c>
      <c r="N342" t="s">
        <v>30</v>
      </c>
      <c r="O342" t="s">
        <v>58</v>
      </c>
      <c r="P342" t="s">
        <v>59</v>
      </c>
      <c r="R342" t="s">
        <v>74</v>
      </c>
      <c r="S342" t="s">
        <v>61</v>
      </c>
      <c r="T342" t="s">
        <v>101</v>
      </c>
      <c r="U342" t="s">
        <v>36</v>
      </c>
      <c r="V342" t="s">
        <v>115</v>
      </c>
      <c r="W342" t="s">
        <v>52</v>
      </c>
      <c r="X342" t="s">
        <v>39</v>
      </c>
      <c r="Y342" t="s">
        <v>71</v>
      </c>
      <c r="Z342" t="s">
        <v>40</v>
      </c>
      <c r="AA342" t="s">
        <v>41</v>
      </c>
      <c r="AB342" t="s">
        <v>471</v>
      </c>
      <c r="AC342" t="s">
        <v>81</v>
      </c>
    </row>
    <row r="343" spans="5:46" x14ac:dyDescent="0.4">
      <c r="E343">
        <v>1</v>
      </c>
      <c r="F343">
        <v>863</v>
      </c>
      <c r="G343" t="s">
        <v>25</v>
      </c>
      <c r="H343" s="1">
        <v>45583.620833333334</v>
      </c>
      <c r="I343" t="s">
        <v>26</v>
      </c>
      <c r="K343" t="s">
        <v>435</v>
      </c>
      <c r="L343" t="s">
        <v>433</v>
      </c>
      <c r="M343" t="s">
        <v>29</v>
      </c>
      <c r="N343" t="s">
        <v>122</v>
      </c>
      <c r="O343" t="s">
        <v>31</v>
      </c>
      <c r="Q343" t="s">
        <v>32</v>
      </c>
      <c r="R343" t="s">
        <v>101</v>
      </c>
      <c r="U343" t="s">
        <v>50</v>
      </c>
      <c r="W343" t="s">
        <v>105</v>
      </c>
      <c r="X343" t="s">
        <v>38</v>
      </c>
      <c r="Z343" t="s">
        <v>40</v>
      </c>
      <c r="AA343" t="s">
        <v>54</v>
      </c>
      <c r="AT343" t="s">
        <v>472</v>
      </c>
    </row>
    <row r="344" spans="5:46" x14ac:dyDescent="0.4">
      <c r="E344">
        <v>1</v>
      </c>
      <c r="F344">
        <v>863</v>
      </c>
      <c r="G344" t="s">
        <v>25</v>
      </c>
      <c r="H344" s="1">
        <v>45583.620833333334</v>
      </c>
      <c r="I344" t="s">
        <v>26</v>
      </c>
      <c r="K344" t="s">
        <v>435</v>
      </c>
      <c r="L344" t="s">
        <v>433</v>
      </c>
      <c r="M344" t="s">
        <v>56</v>
      </c>
      <c r="N344" t="s">
        <v>122</v>
      </c>
      <c r="O344" t="s">
        <v>31</v>
      </c>
      <c r="Q344" t="s">
        <v>209</v>
      </c>
      <c r="R344" t="s">
        <v>89</v>
      </c>
      <c r="U344" t="s">
        <v>36</v>
      </c>
      <c r="V344" t="s">
        <v>115</v>
      </c>
      <c r="W344" t="s">
        <v>39</v>
      </c>
      <c r="X344" t="s">
        <v>53</v>
      </c>
      <c r="Y344" t="s">
        <v>71</v>
      </c>
      <c r="Z344" t="s">
        <v>40</v>
      </c>
      <c r="AA344" t="s">
        <v>41</v>
      </c>
      <c r="AB344" t="s">
        <v>473</v>
      </c>
      <c r="AC344" t="s">
        <v>78</v>
      </c>
      <c r="AD344" t="s">
        <v>44</v>
      </c>
    </row>
    <row r="345" spans="5:46" x14ac:dyDescent="0.4">
      <c r="E345">
        <v>1</v>
      </c>
      <c r="F345">
        <v>863</v>
      </c>
      <c r="G345" t="s">
        <v>25</v>
      </c>
      <c r="H345" s="1">
        <v>45583.620833333334</v>
      </c>
      <c r="I345" t="s">
        <v>26</v>
      </c>
      <c r="K345" t="s">
        <v>418</v>
      </c>
      <c r="L345" t="s">
        <v>433</v>
      </c>
      <c r="M345" t="s">
        <v>29</v>
      </c>
      <c r="N345" t="s">
        <v>122</v>
      </c>
      <c r="O345" t="s">
        <v>31</v>
      </c>
      <c r="Q345" t="s">
        <v>88</v>
      </c>
      <c r="R345" t="s">
        <v>47</v>
      </c>
      <c r="S345" t="s">
        <v>61</v>
      </c>
      <c r="T345" t="s">
        <v>101</v>
      </c>
      <c r="U345" t="s">
        <v>50</v>
      </c>
      <c r="V345" t="s">
        <v>36</v>
      </c>
      <c r="W345" t="s">
        <v>39</v>
      </c>
      <c r="X345" t="s">
        <v>53</v>
      </c>
      <c r="Y345" t="s">
        <v>71</v>
      </c>
      <c r="Z345" t="s">
        <v>40</v>
      </c>
      <c r="AA345" t="s">
        <v>41</v>
      </c>
      <c r="AB345" t="s">
        <v>474</v>
      </c>
      <c r="AC345" t="s">
        <v>44</v>
      </c>
    </row>
    <row r="346" spans="5:46" x14ac:dyDescent="0.4">
      <c r="E346">
        <v>1</v>
      </c>
      <c r="F346">
        <v>863</v>
      </c>
      <c r="G346" t="s">
        <v>25</v>
      </c>
      <c r="H346" s="1">
        <v>45583.620833333334</v>
      </c>
      <c r="I346" t="s">
        <v>26</v>
      </c>
      <c r="K346" t="s">
        <v>435</v>
      </c>
      <c r="L346" t="s">
        <v>433</v>
      </c>
      <c r="M346" t="s">
        <v>29</v>
      </c>
      <c r="N346" t="s">
        <v>122</v>
      </c>
      <c r="O346" t="s">
        <v>58</v>
      </c>
      <c r="P346" t="s">
        <v>32</v>
      </c>
      <c r="R346" t="s">
        <v>33</v>
      </c>
      <c r="U346" t="s">
        <v>50</v>
      </c>
      <c r="W346" t="s">
        <v>52</v>
      </c>
      <c r="Z346" t="s">
        <v>40</v>
      </c>
      <c r="AA346" t="s">
        <v>41</v>
      </c>
      <c r="AB346" t="s">
        <v>475</v>
      </c>
      <c r="AC346" t="s">
        <v>189</v>
      </c>
    </row>
    <row r="347" spans="5:46" x14ac:dyDescent="0.4">
      <c r="E347">
        <v>1</v>
      </c>
      <c r="F347">
        <v>863</v>
      </c>
      <c r="G347" t="s">
        <v>25</v>
      </c>
      <c r="H347" s="1">
        <v>45583.620833333334</v>
      </c>
      <c r="I347" t="s">
        <v>26</v>
      </c>
      <c r="K347" t="s">
        <v>418</v>
      </c>
      <c r="L347" t="s">
        <v>419</v>
      </c>
      <c r="M347" t="s">
        <v>29</v>
      </c>
      <c r="N347" t="s">
        <v>30</v>
      </c>
      <c r="O347" t="s">
        <v>31</v>
      </c>
      <c r="Q347" t="s">
        <v>32</v>
      </c>
      <c r="R347" t="s">
        <v>34</v>
      </c>
      <c r="S347" t="s">
        <v>74</v>
      </c>
      <c r="T347" t="s">
        <v>110</v>
      </c>
      <c r="U347" t="s">
        <v>103</v>
      </c>
      <c r="W347" t="s">
        <v>52</v>
      </c>
      <c r="Z347" t="s">
        <v>180</v>
      </c>
    </row>
    <row r="348" spans="5:46" x14ac:dyDescent="0.4">
      <c r="E348">
        <v>1</v>
      </c>
      <c r="F348">
        <v>863</v>
      </c>
      <c r="G348" t="s">
        <v>25</v>
      </c>
      <c r="H348" s="1">
        <v>45583.620138888888</v>
      </c>
      <c r="I348" t="s">
        <v>26</v>
      </c>
      <c r="K348" t="s">
        <v>55</v>
      </c>
      <c r="L348" t="s">
        <v>433</v>
      </c>
      <c r="M348" t="s">
        <v>56</v>
      </c>
      <c r="N348" t="s">
        <v>57</v>
      </c>
      <c r="O348" t="s">
        <v>58</v>
      </c>
      <c r="P348" t="s">
        <v>108</v>
      </c>
      <c r="R348" t="s">
        <v>34</v>
      </c>
      <c r="S348" t="s">
        <v>74</v>
      </c>
      <c r="T348" t="s">
        <v>118</v>
      </c>
      <c r="U348" t="s">
        <v>50</v>
      </c>
      <c r="V348" t="s">
        <v>51</v>
      </c>
      <c r="W348" t="s">
        <v>64</v>
      </c>
      <c r="X348" t="s">
        <v>52</v>
      </c>
      <c r="Y348" t="s">
        <v>125</v>
      </c>
      <c r="Z348" t="s">
        <v>40</v>
      </c>
      <c r="AA348" t="s">
        <v>54</v>
      </c>
    </row>
    <row r="349" spans="5:46" x14ac:dyDescent="0.4">
      <c r="E349">
        <v>1</v>
      </c>
      <c r="F349">
        <v>863</v>
      </c>
      <c r="G349" t="s">
        <v>25</v>
      </c>
      <c r="H349" s="1">
        <v>45583.620138888888</v>
      </c>
      <c r="I349" t="s">
        <v>26</v>
      </c>
      <c r="K349" t="s">
        <v>435</v>
      </c>
      <c r="L349" t="s">
        <v>433</v>
      </c>
      <c r="M349" t="s">
        <v>56</v>
      </c>
      <c r="N349" t="s">
        <v>30</v>
      </c>
      <c r="O349" t="s">
        <v>58</v>
      </c>
      <c r="P349" t="s">
        <v>108</v>
      </c>
      <c r="R349" t="s">
        <v>33</v>
      </c>
      <c r="S349" t="s">
        <v>34</v>
      </c>
      <c r="T349" t="s">
        <v>74</v>
      </c>
      <c r="U349" t="s">
        <v>50</v>
      </c>
      <c r="V349" t="s">
        <v>132</v>
      </c>
      <c r="W349" t="s">
        <v>64</v>
      </c>
      <c r="X349" t="s">
        <v>52</v>
      </c>
      <c r="Y349" t="s">
        <v>125</v>
      </c>
      <c r="Z349" t="s">
        <v>40</v>
      </c>
      <c r="AA349" t="s">
        <v>54</v>
      </c>
    </row>
    <row r="350" spans="5:46" ht="75" x14ac:dyDescent="0.4">
      <c r="E350">
        <v>1</v>
      </c>
      <c r="F350">
        <v>863</v>
      </c>
      <c r="G350" t="s">
        <v>25</v>
      </c>
      <c r="H350" s="1">
        <v>45583.619444444441</v>
      </c>
      <c r="I350" t="s">
        <v>26</v>
      </c>
      <c r="K350" t="s">
        <v>418</v>
      </c>
      <c r="L350" t="s">
        <v>419</v>
      </c>
      <c r="M350" t="s">
        <v>29</v>
      </c>
      <c r="N350" t="s">
        <v>30</v>
      </c>
      <c r="O350" t="s">
        <v>31</v>
      </c>
      <c r="Q350" t="s">
        <v>114</v>
      </c>
      <c r="R350" t="s">
        <v>34</v>
      </c>
      <c r="S350" t="s">
        <v>74</v>
      </c>
      <c r="T350" t="s">
        <v>117</v>
      </c>
      <c r="U350" t="s">
        <v>103</v>
      </c>
      <c r="V350" t="s">
        <v>68</v>
      </c>
      <c r="W350" t="s">
        <v>52</v>
      </c>
      <c r="X350" t="s">
        <v>125</v>
      </c>
      <c r="Y350" t="s">
        <v>70</v>
      </c>
      <c r="Z350" t="s">
        <v>40</v>
      </c>
      <c r="AA350" t="s">
        <v>41</v>
      </c>
      <c r="AB350" s="2" t="s">
        <v>476</v>
      </c>
      <c r="AC350" t="s">
        <v>189</v>
      </c>
    </row>
    <row r="351" spans="5:46" x14ac:dyDescent="0.4">
      <c r="E351">
        <v>1</v>
      </c>
      <c r="F351">
        <v>863</v>
      </c>
      <c r="G351" t="s">
        <v>25</v>
      </c>
      <c r="H351" s="1">
        <v>45583.613888888889</v>
      </c>
      <c r="I351" t="s">
        <v>26</v>
      </c>
      <c r="K351" t="s">
        <v>142</v>
      </c>
      <c r="L351" t="s">
        <v>414</v>
      </c>
      <c r="M351" t="s">
        <v>29</v>
      </c>
      <c r="N351" t="s">
        <v>46</v>
      </c>
      <c r="O351" t="s">
        <v>58</v>
      </c>
      <c r="P351" t="s">
        <v>108</v>
      </c>
      <c r="R351" t="s">
        <v>117</v>
      </c>
      <c r="S351" t="s">
        <v>35</v>
      </c>
      <c r="T351" t="s">
        <v>48</v>
      </c>
      <c r="U351" t="s">
        <v>50</v>
      </c>
      <c r="V351" t="s">
        <v>63</v>
      </c>
      <c r="W351" t="s">
        <v>125</v>
      </c>
      <c r="X351" t="s">
        <v>39</v>
      </c>
      <c r="Y351" t="s">
        <v>109</v>
      </c>
      <c r="Z351" t="s">
        <v>180</v>
      </c>
      <c r="AT351" t="s">
        <v>303</v>
      </c>
    </row>
    <row r="352" spans="5:46" x14ac:dyDescent="0.4">
      <c r="E352">
        <v>1</v>
      </c>
      <c r="F352">
        <v>863</v>
      </c>
      <c r="G352" t="s">
        <v>25</v>
      </c>
      <c r="H352" s="1">
        <v>45583.613194444442</v>
      </c>
      <c r="I352" t="s">
        <v>26</v>
      </c>
      <c r="K352" t="s">
        <v>142</v>
      </c>
      <c r="L352" t="s">
        <v>414</v>
      </c>
      <c r="M352" t="s">
        <v>73</v>
      </c>
      <c r="N352" t="s">
        <v>30</v>
      </c>
      <c r="O352" t="s">
        <v>58</v>
      </c>
      <c r="P352" t="s">
        <v>108</v>
      </c>
      <c r="R352" t="s">
        <v>33</v>
      </c>
      <c r="S352" t="s">
        <v>154</v>
      </c>
      <c r="U352" t="s">
        <v>103</v>
      </c>
      <c r="W352" t="s">
        <v>53</v>
      </c>
      <c r="X352" t="s">
        <v>111</v>
      </c>
      <c r="Z352" t="s">
        <v>40</v>
      </c>
      <c r="AA352" t="s">
        <v>54</v>
      </c>
    </row>
    <row r="353" spans="5:46" x14ac:dyDescent="0.4">
      <c r="E353">
        <v>1</v>
      </c>
      <c r="F353">
        <v>863</v>
      </c>
      <c r="G353" t="s">
        <v>25</v>
      </c>
      <c r="H353" s="1">
        <v>45583.613194444442</v>
      </c>
      <c r="I353" t="s">
        <v>26</v>
      </c>
      <c r="K353" t="s">
        <v>237</v>
      </c>
      <c r="L353" t="s">
        <v>414</v>
      </c>
      <c r="M353" t="s">
        <v>29</v>
      </c>
      <c r="N353" t="s">
        <v>30</v>
      </c>
      <c r="O353" t="s">
        <v>58</v>
      </c>
      <c r="P353" t="s">
        <v>108</v>
      </c>
      <c r="R353" t="s">
        <v>33</v>
      </c>
      <c r="S353" t="s">
        <v>90</v>
      </c>
      <c r="U353" t="s">
        <v>50</v>
      </c>
      <c r="V353" t="s">
        <v>103</v>
      </c>
      <c r="Z353" t="s">
        <v>40</v>
      </c>
      <c r="AA353" t="s">
        <v>54</v>
      </c>
      <c r="AT353" t="s">
        <v>477</v>
      </c>
    </row>
    <row r="354" spans="5:46" x14ac:dyDescent="0.4">
      <c r="E354">
        <v>1</v>
      </c>
      <c r="F354">
        <v>863</v>
      </c>
      <c r="G354" t="s">
        <v>25</v>
      </c>
      <c r="H354" s="1">
        <v>45583.613194444442</v>
      </c>
      <c r="I354" t="s">
        <v>26</v>
      </c>
      <c r="K354" t="s">
        <v>237</v>
      </c>
      <c r="L354" t="s">
        <v>414</v>
      </c>
      <c r="M354" t="s">
        <v>56</v>
      </c>
      <c r="N354" t="s">
        <v>57</v>
      </c>
      <c r="O354" t="s">
        <v>58</v>
      </c>
      <c r="P354" t="s">
        <v>108</v>
      </c>
      <c r="R354" t="s">
        <v>90</v>
      </c>
      <c r="U354" t="s">
        <v>50</v>
      </c>
      <c r="V354" t="s">
        <v>37</v>
      </c>
      <c r="W354" t="s">
        <v>52</v>
      </c>
      <c r="X354" t="s">
        <v>105</v>
      </c>
      <c r="Y354" t="s">
        <v>109</v>
      </c>
      <c r="Z354" t="s">
        <v>40</v>
      </c>
      <c r="AA354" t="s">
        <v>54</v>
      </c>
      <c r="AT354" t="s">
        <v>477</v>
      </c>
    </row>
    <row r="355" spans="5:46" ht="56.25" x14ac:dyDescent="0.4">
      <c r="E355">
        <v>1</v>
      </c>
      <c r="F355">
        <v>863</v>
      </c>
      <c r="G355" t="s">
        <v>25</v>
      </c>
      <c r="H355" s="1">
        <v>45583.613194444442</v>
      </c>
      <c r="I355" t="s">
        <v>26</v>
      </c>
      <c r="K355" t="s">
        <v>142</v>
      </c>
      <c r="L355" t="s">
        <v>414</v>
      </c>
      <c r="M355" t="s">
        <v>56</v>
      </c>
      <c r="N355" t="s">
        <v>57</v>
      </c>
      <c r="O355" t="s">
        <v>58</v>
      </c>
      <c r="P355" t="s">
        <v>478</v>
      </c>
      <c r="R355" t="s">
        <v>34</v>
      </c>
      <c r="S355" t="s">
        <v>154</v>
      </c>
      <c r="T355" t="s">
        <v>90</v>
      </c>
      <c r="U355" t="s">
        <v>51</v>
      </c>
      <c r="W355" t="s">
        <v>52</v>
      </c>
      <c r="X355" t="s">
        <v>70</v>
      </c>
      <c r="Z355" t="s">
        <v>40</v>
      </c>
      <c r="AA355" t="s">
        <v>41</v>
      </c>
      <c r="AB355" s="2" t="s">
        <v>479</v>
      </c>
      <c r="AC355" t="s">
        <v>84</v>
      </c>
    </row>
    <row r="356" spans="5:46" x14ac:dyDescent="0.4">
      <c r="E356">
        <v>1</v>
      </c>
      <c r="F356">
        <v>863</v>
      </c>
      <c r="G356" t="s">
        <v>25</v>
      </c>
      <c r="H356" s="1">
        <v>45583.613194444442</v>
      </c>
      <c r="I356" t="s">
        <v>26</v>
      </c>
      <c r="K356" t="s">
        <v>237</v>
      </c>
      <c r="L356" t="s">
        <v>414</v>
      </c>
      <c r="M356" t="s">
        <v>29</v>
      </c>
      <c r="N356" t="s">
        <v>30</v>
      </c>
      <c r="O356" t="s">
        <v>31</v>
      </c>
      <c r="Q356" t="s">
        <v>114</v>
      </c>
      <c r="R356" t="s">
        <v>33</v>
      </c>
      <c r="S356" t="s">
        <v>74</v>
      </c>
      <c r="T356" t="s">
        <v>48</v>
      </c>
      <c r="U356" t="s">
        <v>50</v>
      </c>
      <c r="V356" t="s">
        <v>103</v>
      </c>
      <c r="W356" t="s">
        <v>75</v>
      </c>
      <c r="X356" t="s">
        <v>91</v>
      </c>
      <c r="Y356" t="s">
        <v>178</v>
      </c>
      <c r="Z356" t="s">
        <v>40</v>
      </c>
      <c r="AA356" t="s">
        <v>54</v>
      </c>
    </row>
    <row r="357" spans="5:46" x14ac:dyDescent="0.4">
      <c r="E357">
        <v>1</v>
      </c>
      <c r="F357">
        <v>863</v>
      </c>
      <c r="G357" t="s">
        <v>25</v>
      </c>
      <c r="H357" s="1">
        <v>45583.613194444442</v>
      </c>
      <c r="I357" t="s">
        <v>26</v>
      </c>
      <c r="K357" t="s">
        <v>142</v>
      </c>
      <c r="L357" t="s">
        <v>414</v>
      </c>
      <c r="M357" t="s">
        <v>56</v>
      </c>
      <c r="N357" t="s">
        <v>30</v>
      </c>
      <c r="O357" t="s">
        <v>58</v>
      </c>
      <c r="P357" t="s">
        <v>480</v>
      </c>
      <c r="R357" t="s">
        <v>34</v>
      </c>
      <c r="S357" t="s">
        <v>48</v>
      </c>
      <c r="T357" t="s">
        <v>101</v>
      </c>
      <c r="U357" t="s">
        <v>50</v>
      </c>
      <c r="V357" t="s">
        <v>63</v>
      </c>
      <c r="W357" t="s">
        <v>38</v>
      </c>
      <c r="X357" t="s">
        <v>178</v>
      </c>
      <c r="Y357" t="s">
        <v>71</v>
      </c>
      <c r="Z357" t="s">
        <v>40</v>
      </c>
      <c r="AA357" t="s">
        <v>41</v>
      </c>
      <c r="AB357" t="s">
        <v>481</v>
      </c>
      <c r="AC357" t="s">
        <v>43</v>
      </c>
      <c r="AD357" t="s">
        <v>174</v>
      </c>
    </row>
    <row r="358" spans="5:46" x14ac:dyDescent="0.4">
      <c r="E358">
        <v>1</v>
      </c>
      <c r="F358">
        <v>863</v>
      </c>
      <c r="G358" t="s">
        <v>25</v>
      </c>
      <c r="H358" s="1">
        <v>45583.612500000003</v>
      </c>
      <c r="I358" t="s">
        <v>26</v>
      </c>
      <c r="K358" t="s">
        <v>142</v>
      </c>
      <c r="L358" t="s">
        <v>414</v>
      </c>
      <c r="M358" t="s">
        <v>29</v>
      </c>
      <c r="N358" t="s">
        <v>30</v>
      </c>
      <c r="O358" t="s">
        <v>58</v>
      </c>
      <c r="P358" t="s">
        <v>108</v>
      </c>
      <c r="R358" t="s">
        <v>49</v>
      </c>
      <c r="U358" t="s">
        <v>482</v>
      </c>
      <c r="W358" t="s">
        <v>483</v>
      </c>
      <c r="Z358" t="s">
        <v>180</v>
      </c>
      <c r="AT358" t="s">
        <v>303</v>
      </c>
    </row>
    <row r="359" spans="5:46" x14ac:dyDescent="0.4">
      <c r="E359">
        <v>1</v>
      </c>
      <c r="F359">
        <v>863</v>
      </c>
      <c r="G359" t="s">
        <v>25</v>
      </c>
      <c r="H359" s="1">
        <v>45583.612500000003</v>
      </c>
      <c r="I359" t="s">
        <v>26</v>
      </c>
      <c r="K359" t="s">
        <v>142</v>
      </c>
      <c r="L359" t="s">
        <v>414</v>
      </c>
      <c r="M359" t="s">
        <v>56</v>
      </c>
      <c r="N359" t="s">
        <v>30</v>
      </c>
      <c r="O359" t="s">
        <v>31</v>
      </c>
      <c r="Q359" t="s">
        <v>123</v>
      </c>
      <c r="R359" t="s">
        <v>34</v>
      </c>
      <c r="S359" t="s">
        <v>74</v>
      </c>
      <c r="T359" t="s">
        <v>61</v>
      </c>
      <c r="U359" t="s">
        <v>50</v>
      </c>
      <c r="W359" t="s">
        <v>52</v>
      </c>
      <c r="X359" t="s">
        <v>105</v>
      </c>
      <c r="Y359" t="s">
        <v>53</v>
      </c>
      <c r="Z359" t="s">
        <v>40</v>
      </c>
      <c r="AA359" t="s">
        <v>54</v>
      </c>
    </row>
    <row r="360" spans="5:46" x14ac:dyDescent="0.4">
      <c r="E360">
        <v>1</v>
      </c>
      <c r="F360">
        <v>863</v>
      </c>
      <c r="G360" t="s">
        <v>25</v>
      </c>
      <c r="H360" s="1">
        <v>45583.611805555556</v>
      </c>
      <c r="I360" t="s">
        <v>26</v>
      </c>
      <c r="K360" t="s">
        <v>142</v>
      </c>
      <c r="L360" t="s">
        <v>414</v>
      </c>
      <c r="M360" t="s">
        <v>73</v>
      </c>
      <c r="N360" t="s">
        <v>30</v>
      </c>
      <c r="O360" t="s">
        <v>31</v>
      </c>
      <c r="Q360" t="s">
        <v>104</v>
      </c>
      <c r="R360" t="s">
        <v>47</v>
      </c>
      <c r="U360" t="s">
        <v>50</v>
      </c>
      <c r="W360" t="s">
        <v>53</v>
      </c>
      <c r="Z360" t="s">
        <v>40</v>
      </c>
      <c r="AA360" t="s">
        <v>54</v>
      </c>
    </row>
    <row r="361" spans="5:46" x14ac:dyDescent="0.4">
      <c r="E361">
        <v>1</v>
      </c>
      <c r="F361">
        <v>863</v>
      </c>
      <c r="G361" t="s">
        <v>25</v>
      </c>
      <c r="H361" s="1">
        <v>45583.611805555556</v>
      </c>
      <c r="I361" t="s">
        <v>26</v>
      </c>
      <c r="K361" t="s">
        <v>142</v>
      </c>
      <c r="L361" t="s">
        <v>414</v>
      </c>
      <c r="M361" t="s">
        <v>29</v>
      </c>
      <c r="N361" t="s">
        <v>30</v>
      </c>
      <c r="O361" t="s">
        <v>58</v>
      </c>
      <c r="P361" t="s">
        <v>108</v>
      </c>
      <c r="R361" t="s">
        <v>34</v>
      </c>
      <c r="S361" t="s">
        <v>74</v>
      </c>
      <c r="U361" t="s">
        <v>50</v>
      </c>
      <c r="V361" t="s">
        <v>103</v>
      </c>
      <c r="W361" t="s">
        <v>53</v>
      </c>
      <c r="Z361" t="s">
        <v>40</v>
      </c>
      <c r="AA361" t="s">
        <v>54</v>
      </c>
    </row>
    <row r="362" spans="5:46" x14ac:dyDescent="0.4">
      <c r="E362">
        <v>1</v>
      </c>
      <c r="F362">
        <v>863</v>
      </c>
      <c r="G362" t="s">
        <v>25</v>
      </c>
      <c r="H362" s="1">
        <v>45583.611805555556</v>
      </c>
      <c r="I362" t="s">
        <v>26</v>
      </c>
      <c r="K362" t="s">
        <v>142</v>
      </c>
      <c r="L362" t="s">
        <v>414</v>
      </c>
      <c r="M362" t="s">
        <v>56</v>
      </c>
      <c r="N362" t="s">
        <v>57</v>
      </c>
      <c r="O362" t="s">
        <v>58</v>
      </c>
      <c r="P362" t="s">
        <v>108</v>
      </c>
      <c r="R362" t="s">
        <v>101</v>
      </c>
      <c r="U362" t="s">
        <v>103</v>
      </c>
      <c r="W362" t="s">
        <v>70</v>
      </c>
      <c r="Z362" t="s">
        <v>40</v>
      </c>
      <c r="AA362" t="s">
        <v>41</v>
      </c>
      <c r="AB362" t="s">
        <v>424</v>
      </c>
      <c r="AC362" t="s">
        <v>189</v>
      </c>
      <c r="AT362" t="s">
        <v>484</v>
      </c>
    </row>
    <row r="363" spans="5:46" ht="93.75" x14ac:dyDescent="0.4">
      <c r="E363">
        <v>1</v>
      </c>
      <c r="F363">
        <v>863</v>
      </c>
      <c r="G363" t="s">
        <v>25</v>
      </c>
      <c r="H363" s="1">
        <v>45583.611111111109</v>
      </c>
      <c r="I363" t="s">
        <v>26</v>
      </c>
      <c r="K363" t="s">
        <v>237</v>
      </c>
      <c r="L363" t="s">
        <v>414</v>
      </c>
      <c r="M363" t="s">
        <v>73</v>
      </c>
      <c r="N363" t="s">
        <v>57</v>
      </c>
      <c r="O363" t="s">
        <v>58</v>
      </c>
      <c r="P363" t="s">
        <v>108</v>
      </c>
      <c r="R363" t="s">
        <v>33</v>
      </c>
      <c r="S363" t="s">
        <v>34</v>
      </c>
      <c r="T363" t="s">
        <v>74</v>
      </c>
      <c r="U363" t="s">
        <v>50</v>
      </c>
      <c r="V363" t="s">
        <v>36</v>
      </c>
      <c r="W363" t="s">
        <v>52</v>
      </c>
      <c r="X363" t="s">
        <v>75</v>
      </c>
      <c r="Y363" t="s">
        <v>125</v>
      </c>
      <c r="Z363" t="s">
        <v>40</v>
      </c>
      <c r="AA363" t="s">
        <v>41</v>
      </c>
      <c r="AB363" s="2" t="s">
        <v>485</v>
      </c>
      <c r="AC363" t="s">
        <v>82</v>
      </c>
    </row>
    <row r="364" spans="5:46" x14ac:dyDescent="0.4">
      <c r="E364">
        <v>1</v>
      </c>
      <c r="F364">
        <v>863</v>
      </c>
      <c r="G364" t="s">
        <v>25</v>
      </c>
      <c r="H364" s="1">
        <v>45583.611111111109</v>
      </c>
      <c r="I364" t="s">
        <v>26</v>
      </c>
      <c r="K364" t="s">
        <v>142</v>
      </c>
      <c r="L364" t="s">
        <v>414</v>
      </c>
      <c r="M364" t="s">
        <v>56</v>
      </c>
      <c r="N364" t="s">
        <v>46</v>
      </c>
      <c r="O364" t="s">
        <v>31</v>
      </c>
      <c r="Q364" t="s">
        <v>486</v>
      </c>
      <c r="R364" t="s">
        <v>33</v>
      </c>
      <c r="S364" t="s">
        <v>60</v>
      </c>
      <c r="T364" t="s">
        <v>61</v>
      </c>
      <c r="U364" t="s">
        <v>50</v>
      </c>
      <c r="V364" t="s">
        <v>102</v>
      </c>
      <c r="W364" t="s">
        <v>105</v>
      </c>
      <c r="Z364" t="s">
        <v>40</v>
      </c>
      <c r="AA364" t="s">
        <v>54</v>
      </c>
    </row>
    <row r="365" spans="5:46" x14ac:dyDescent="0.4">
      <c r="E365">
        <v>1</v>
      </c>
      <c r="F365">
        <v>863</v>
      </c>
      <c r="G365" t="s">
        <v>25</v>
      </c>
      <c r="H365" s="1">
        <v>45583.61041666667</v>
      </c>
      <c r="I365" t="s">
        <v>26</v>
      </c>
      <c r="K365" t="s">
        <v>55</v>
      </c>
      <c r="L365" t="s">
        <v>414</v>
      </c>
      <c r="M365" t="s">
        <v>73</v>
      </c>
      <c r="N365" t="s">
        <v>30</v>
      </c>
      <c r="O365" t="s">
        <v>58</v>
      </c>
      <c r="P365" t="s">
        <v>108</v>
      </c>
      <c r="R365" t="s">
        <v>34</v>
      </c>
      <c r="S365" t="s">
        <v>74</v>
      </c>
      <c r="T365" t="s">
        <v>35</v>
      </c>
      <c r="U365" t="s">
        <v>50</v>
      </c>
      <c r="V365" t="s">
        <v>63</v>
      </c>
      <c r="W365" t="s">
        <v>64</v>
      </c>
      <c r="X365" t="s">
        <v>52</v>
      </c>
      <c r="Y365" t="s">
        <v>70</v>
      </c>
      <c r="Z365" t="s">
        <v>40</v>
      </c>
      <c r="AA365" t="s">
        <v>54</v>
      </c>
    </row>
    <row r="366" spans="5:46" x14ac:dyDescent="0.4">
      <c r="E366">
        <v>1</v>
      </c>
      <c r="F366">
        <v>863</v>
      </c>
      <c r="G366" t="s">
        <v>25</v>
      </c>
      <c r="H366" s="1">
        <v>45583.609027777777</v>
      </c>
      <c r="I366" t="s">
        <v>26</v>
      </c>
      <c r="K366" t="s">
        <v>142</v>
      </c>
      <c r="L366" t="s">
        <v>414</v>
      </c>
      <c r="M366" t="s">
        <v>29</v>
      </c>
      <c r="N366" t="s">
        <v>30</v>
      </c>
      <c r="O366" t="s">
        <v>58</v>
      </c>
      <c r="P366" t="s">
        <v>487</v>
      </c>
      <c r="R366" t="s">
        <v>60</v>
      </c>
      <c r="S366" t="s">
        <v>35</v>
      </c>
      <c r="T366" t="s">
        <v>110</v>
      </c>
      <c r="U366" t="s">
        <v>68</v>
      </c>
      <c r="W366" t="s">
        <v>52</v>
      </c>
      <c r="Z366" t="s">
        <v>40</v>
      </c>
      <c r="AA366" t="s">
        <v>54</v>
      </c>
      <c r="AT366" t="s">
        <v>488</v>
      </c>
    </row>
    <row r="367" spans="5:46" x14ac:dyDescent="0.4">
      <c r="E367">
        <v>1</v>
      </c>
      <c r="F367">
        <v>863</v>
      </c>
      <c r="G367" t="s">
        <v>25</v>
      </c>
      <c r="H367" s="1">
        <v>45583.60833333333</v>
      </c>
      <c r="I367" t="s">
        <v>26</v>
      </c>
      <c r="K367" t="s">
        <v>237</v>
      </c>
      <c r="L367" t="s">
        <v>414</v>
      </c>
      <c r="M367" t="s">
        <v>29</v>
      </c>
      <c r="N367" t="s">
        <v>46</v>
      </c>
      <c r="O367" t="s">
        <v>58</v>
      </c>
      <c r="P367" t="s">
        <v>32</v>
      </c>
      <c r="R367" t="s">
        <v>101</v>
      </c>
      <c r="U367" t="s">
        <v>50</v>
      </c>
      <c r="V367" t="s">
        <v>235</v>
      </c>
      <c r="W367" t="s">
        <v>53</v>
      </c>
      <c r="Z367" t="s">
        <v>40</v>
      </c>
      <c r="AA367" t="s">
        <v>54</v>
      </c>
      <c r="AT367" t="s">
        <v>489</v>
      </c>
    </row>
    <row r="368" spans="5:46" x14ac:dyDescent="0.4">
      <c r="E368">
        <v>1</v>
      </c>
      <c r="F368">
        <v>863</v>
      </c>
      <c r="G368" t="s">
        <v>25</v>
      </c>
      <c r="H368" s="1">
        <v>45583.607638888891</v>
      </c>
      <c r="I368" t="s">
        <v>26</v>
      </c>
      <c r="K368" t="s">
        <v>142</v>
      </c>
      <c r="L368" t="s">
        <v>414</v>
      </c>
      <c r="M368" t="s">
        <v>56</v>
      </c>
      <c r="N368" t="s">
        <v>46</v>
      </c>
      <c r="O368" t="s">
        <v>58</v>
      </c>
      <c r="P368" t="s">
        <v>134</v>
      </c>
      <c r="R368" t="s">
        <v>47</v>
      </c>
      <c r="S368" t="s">
        <v>89</v>
      </c>
      <c r="T368" t="s">
        <v>117</v>
      </c>
      <c r="U368" t="s">
        <v>50</v>
      </c>
      <c r="V368" t="s">
        <v>36</v>
      </c>
      <c r="W368" t="s">
        <v>64</v>
      </c>
      <c r="X368" t="s">
        <v>91</v>
      </c>
      <c r="Y368" t="s">
        <v>109</v>
      </c>
      <c r="Z368" t="s">
        <v>40</v>
      </c>
      <c r="AA368" t="s">
        <v>54</v>
      </c>
    </row>
    <row r="369" spans="5:46" x14ac:dyDescent="0.4">
      <c r="E369">
        <v>1</v>
      </c>
      <c r="F369">
        <v>863</v>
      </c>
      <c r="G369" t="s">
        <v>25</v>
      </c>
      <c r="H369" s="1">
        <v>45583.607638888891</v>
      </c>
      <c r="I369" t="s">
        <v>26</v>
      </c>
      <c r="K369" t="s">
        <v>237</v>
      </c>
      <c r="L369" t="s">
        <v>414</v>
      </c>
      <c r="M369" t="s">
        <v>73</v>
      </c>
      <c r="N369" t="s">
        <v>57</v>
      </c>
      <c r="O369" t="s">
        <v>58</v>
      </c>
      <c r="P369" t="s">
        <v>134</v>
      </c>
      <c r="R369" t="s">
        <v>33</v>
      </c>
      <c r="S369" t="s">
        <v>101</v>
      </c>
      <c r="T369" t="s">
        <v>110</v>
      </c>
      <c r="U369" t="s">
        <v>50</v>
      </c>
      <c r="V369" t="s">
        <v>37</v>
      </c>
      <c r="W369" t="s">
        <v>52</v>
      </c>
      <c r="X369" t="s">
        <v>105</v>
      </c>
      <c r="Z369" t="s">
        <v>40</v>
      </c>
      <c r="AA369" t="s">
        <v>54</v>
      </c>
    </row>
    <row r="370" spans="5:46" x14ac:dyDescent="0.4">
      <c r="E370">
        <v>1</v>
      </c>
      <c r="F370">
        <v>863</v>
      </c>
      <c r="G370" t="s">
        <v>25</v>
      </c>
      <c r="H370" s="1">
        <v>45583.584722222222</v>
      </c>
      <c r="I370" t="s">
        <v>26</v>
      </c>
      <c r="K370" t="s">
        <v>435</v>
      </c>
      <c r="L370" t="s">
        <v>456</v>
      </c>
      <c r="M370" t="s">
        <v>73</v>
      </c>
      <c r="N370" t="s">
        <v>57</v>
      </c>
      <c r="O370" t="s">
        <v>58</v>
      </c>
      <c r="P370" t="s">
        <v>490</v>
      </c>
      <c r="R370" t="s">
        <v>90</v>
      </c>
      <c r="U370" t="s">
        <v>50</v>
      </c>
      <c r="W370" t="s">
        <v>106</v>
      </c>
      <c r="Z370" t="s">
        <v>40</v>
      </c>
      <c r="AA370" t="s">
        <v>41</v>
      </c>
      <c r="AB370" t="s">
        <v>491</v>
      </c>
      <c r="AC370" t="s">
        <v>84</v>
      </c>
    </row>
    <row r="371" spans="5:46" x14ac:dyDescent="0.4">
      <c r="E371">
        <v>1</v>
      </c>
      <c r="F371">
        <v>863</v>
      </c>
      <c r="G371" t="s">
        <v>25</v>
      </c>
      <c r="H371" s="1">
        <v>45583.584027777775</v>
      </c>
      <c r="I371" t="s">
        <v>26</v>
      </c>
      <c r="K371" t="s">
        <v>445</v>
      </c>
      <c r="L371" t="s">
        <v>433</v>
      </c>
      <c r="M371" t="s">
        <v>56</v>
      </c>
      <c r="N371" t="s">
        <v>57</v>
      </c>
      <c r="O371" t="s">
        <v>31</v>
      </c>
      <c r="Q371" t="s">
        <v>114</v>
      </c>
      <c r="R371" t="s">
        <v>33</v>
      </c>
      <c r="S371" t="s">
        <v>34</v>
      </c>
      <c r="T371" t="s">
        <v>74</v>
      </c>
      <c r="U371" t="s">
        <v>50</v>
      </c>
      <c r="V371" t="s">
        <v>103</v>
      </c>
      <c r="W371" t="s">
        <v>105</v>
      </c>
      <c r="X371" t="s">
        <v>91</v>
      </c>
      <c r="Y371" t="s">
        <v>99</v>
      </c>
      <c r="Z371" t="s">
        <v>40</v>
      </c>
      <c r="AA371" t="s">
        <v>41</v>
      </c>
      <c r="AB371" t="s">
        <v>492</v>
      </c>
      <c r="AC371" t="s">
        <v>81</v>
      </c>
    </row>
    <row r="372" spans="5:46" x14ac:dyDescent="0.4">
      <c r="E372">
        <v>1</v>
      </c>
      <c r="F372">
        <v>863</v>
      </c>
      <c r="G372" t="s">
        <v>25</v>
      </c>
      <c r="H372" s="1">
        <v>45583.584027777775</v>
      </c>
      <c r="I372" t="s">
        <v>26</v>
      </c>
      <c r="K372" t="s">
        <v>435</v>
      </c>
      <c r="L372" t="s">
        <v>433</v>
      </c>
      <c r="M372" t="s">
        <v>73</v>
      </c>
      <c r="N372" t="s">
        <v>30</v>
      </c>
      <c r="O372" t="s">
        <v>31</v>
      </c>
      <c r="Q372" t="s">
        <v>32</v>
      </c>
      <c r="R372" t="s">
        <v>33</v>
      </c>
      <c r="S372" t="s">
        <v>47</v>
      </c>
      <c r="T372" t="s">
        <v>89</v>
      </c>
      <c r="U372" t="s">
        <v>493</v>
      </c>
      <c r="W372" t="s">
        <v>493</v>
      </c>
      <c r="Z372" t="s">
        <v>40</v>
      </c>
      <c r="AA372" t="s">
        <v>41</v>
      </c>
      <c r="AB372" t="s">
        <v>494</v>
      </c>
      <c r="AC372" t="s">
        <v>78</v>
      </c>
      <c r="AD372" t="s">
        <v>79</v>
      </c>
      <c r="AE372" t="s">
        <v>95</v>
      </c>
      <c r="AF372" t="s">
        <v>96</v>
      </c>
      <c r="AG372" t="s">
        <v>81</v>
      </c>
      <c r="AH372" t="s">
        <v>84</v>
      </c>
      <c r="AI372" t="s">
        <v>189</v>
      </c>
      <c r="AT372" t="s">
        <v>495</v>
      </c>
    </row>
    <row r="373" spans="5:46" x14ac:dyDescent="0.4">
      <c r="E373">
        <v>1</v>
      </c>
      <c r="F373">
        <v>863</v>
      </c>
      <c r="G373" t="s">
        <v>25</v>
      </c>
      <c r="H373" s="1">
        <v>45583.583333333336</v>
      </c>
      <c r="I373" t="s">
        <v>26</v>
      </c>
      <c r="K373" t="s">
        <v>435</v>
      </c>
      <c r="L373" t="s">
        <v>433</v>
      </c>
      <c r="M373" t="s">
        <v>56</v>
      </c>
      <c r="N373" t="s">
        <v>30</v>
      </c>
      <c r="O373" t="s">
        <v>58</v>
      </c>
      <c r="P373" t="s">
        <v>59</v>
      </c>
      <c r="R373" t="s">
        <v>60</v>
      </c>
      <c r="S373" t="s">
        <v>61</v>
      </c>
      <c r="T373" t="s">
        <v>49</v>
      </c>
      <c r="U373" t="s">
        <v>50</v>
      </c>
      <c r="V373" t="s">
        <v>115</v>
      </c>
      <c r="W373" t="s">
        <v>52</v>
      </c>
      <c r="X373" t="s">
        <v>125</v>
      </c>
      <c r="Y373" t="s">
        <v>53</v>
      </c>
      <c r="Z373" t="s">
        <v>40</v>
      </c>
      <c r="AA373" t="s">
        <v>41</v>
      </c>
      <c r="AB373" t="s">
        <v>496</v>
      </c>
      <c r="AC373" t="s">
        <v>77</v>
      </c>
      <c r="AD373" t="s">
        <v>44</v>
      </c>
    </row>
    <row r="374" spans="5:46" ht="168.75" x14ac:dyDescent="0.4">
      <c r="E374">
        <v>1</v>
      </c>
      <c r="F374">
        <v>863</v>
      </c>
      <c r="G374" t="s">
        <v>25</v>
      </c>
      <c r="H374" s="1">
        <v>45583.581944444442</v>
      </c>
      <c r="I374" t="s">
        <v>26</v>
      </c>
      <c r="K374" t="s">
        <v>435</v>
      </c>
      <c r="L374" t="s">
        <v>497</v>
      </c>
      <c r="M374" t="s">
        <v>29</v>
      </c>
      <c r="N374" t="s">
        <v>46</v>
      </c>
      <c r="O374" t="s">
        <v>58</v>
      </c>
      <c r="P374" t="s">
        <v>32</v>
      </c>
      <c r="R374" t="s">
        <v>60</v>
      </c>
      <c r="S374" t="s">
        <v>48</v>
      </c>
      <c r="T374" t="s">
        <v>90</v>
      </c>
      <c r="U374" t="s">
        <v>50</v>
      </c>
      <c r="V374" t="s">
        <v>102</v>
      </c>
      <c r="W374" t="s">
        <v>52</v>
      </c>
      <c r="X374" t="s">
        <v>39</v>
      </c>
      <c r="Y374" t="s">
        <v>99</v>
      </c>
      <c r="Z374" t="s">
        <v>40</v>
      </c>
      <c r="AA374" t="s">
        <v>41</v>
      </c>
      <c r="AB374" s="2" t="s">
        <v>498</v>
      </c>
      <c r="AC374" t="s">
        <v>82</v>
      </c>
    </row>
    <row r="375" spans="5:46" ht="131.25" x14ac:dyDescent="0.4">
      <c r="E375">
        <v>1</v>
      </c>
      <c r="F375">
        <v>863</v>
      </c>
      <c r="G375" t="s">
        <v>25</v>
      </c>
      <c r="H375" s="1">
        <v>45583.581944444442</v>
      </c>
      <c r="I375" t="s">
        <v>26</v>
      </c>
      <c r="K375" t="s">
        <v>435</v>
      </c>
      <c r="L375" t="s">
        <v>433</v>
      </c>
      <c r="M375" t="s">
        <v>73</v>
      </c>
      <c r="N375" t="s">
        <v>57</v>
      </c>
      <c r="O375" t="s">
        <v>31</v>
      </c>
      <c r="Q375" t="s">
        <v>123</v>
      </c>
      <c r="R375" t="s">
        <v>74</v>
      </c>
      <c r="S375" t="s">
        <v>89</v>
      </c>
      <c r="T375" t="s">
        <v>110</v>
      </c>
      <c r="U375" t="s">
        <v>50</v>
      </c>
      <c r="V375" t="s">
        <v>115</v>
      </c>
      <c r="W375" t="s">
        <v>52</v>
      </c>
      <c r="X375" t="s">
        <v>125</v>
      </c>
      <c r="Y375" t="s">
        <v>39</v>
      </c>
      <c r="Z375" t="s">
        <v>40</v>
      </c>
      <c r="AA375" t="s">
        <v>41</v>
      </c>
      <c r="AB375" s="2" t="s">
        <v>499</v>
      </c>
      <c r="AC375" t="s">
        <v>78</v>
      </c>
      <c r="AD375" t="s">
        <v>44</v>
      </c>
    </row>
    <row r="376" spans="5:46" x14ac:dyDescent="0.4">
      <c r="E376">
        <v>1</v>
      </c>
      <c r="F376">
        <v>863</v>
      </c>
      <c r="G376" t="s">
        <v>25</v>
      </c>
      <c r="H376" s="1">
        <v>45583.581944444442</v>
      </c>
      <c r="I376" t="s">
        <v>26</v>
      </c>
      <c r="K376" t="s">
        <v>55</v>
      </c>
      <c r="L376" t="s">
        <v>433</v>
      </c>
      <c r="M376" t="s">
        <v>29</v>
      </c>
      <c r="N376" t="s">
        <v>46</v>
      </c>
      <c r="O376" t="s">
        <v>31</v>
      </c>
      <c r="Q376" t="s">
        <v>114</v>
      </c>
      <c r="R376" t="s">
        <v>74</v>
      </c>
      <c r="S376" t="s">
        <v>61</v>
      </c>
      <c r="T376" t="s">
        <v>49</v>
      </c>
      <c r="U376" t="s">
        <v>50</v>
      </c>
      <c r="V376" t="s">
        <v>37</v>
      </c>
      <c r="W376" t="s">
        <v>64</v>
      </c>
      <c r="X376" t="s">
        <v>52</v>
      </c>
      <c r="Y376" t="s">
        <v>109</v>
      </c>
      <c r="Z376" t="s">
        <v>40</v>
      </c>
      <c r="AA376" t="s">
        <v>54</v>
      </c>
      <c r="AT376" t="s">
        <v>500</v>
      </c>
    </row>
    <row r="377" spans="5:46" ht="112.5" x14ac:dyDescent="0.4">
      <c r="E377">
        <v>1</v>
      </c>
      <c r="F377">
        <v>863</v>
      </c>
      <c r="G377" t="s">
        <v>25</v>
      </c>
      <c r="H377" s="1">
        <v>45583.581944444442</v>
      </c>
      <c r="I377" t="s">
        <v>26</v>
      </c>
      <c r="K377" t="s">
        <v>435</v>
      </c>
      <c r="L377" t="s">
        <v>433</v>
      </c>
      <c r="M377" t="s">
        <v>56</v>
      </c>
      <c r="N377" t="s">
        <v>30</v>
      </c>
      <c r="O377" t="s">
        <v>31</v>
      </c>
      <c r="Q377" t="s">
        <v>114</v>
      </c>
      <c r="R377" t="s">
        <v>74</v>
      </c>
      <c r="S377" t="s">
        <v>61</v>
      </c>
      <c r="T377" t="s">
        <v>117</v>
      </c>
      <c r="U377" t="s">
        <v>50</v>
      </c>
      <c r="V377" t="s">
        <v>103</v>
      </c>
      <c r="W377" t="s">
        <v>105</v>
      </c>
      <c r="X377" t="s">
        <v>99</v>
      </c>
      <c r="Y377" t="s">
        <v>71</v>
      </c>
      <c r="Z377" t="s">
        <v>40</v>
      </c>
      <c r="AA377" t="s">
        <v>41</v>
      </c>
      <c r="AB377" s="2" t="s">
        <v>501</v>
      </c>
      <c r="AC377" t="s">
        <v>84</v>
      </c>
      <c r="AD377" t="s">
        <v>85</v>
      </c>
    </row>
    <row r="378" spans="5:46" x14ac:dyDescent="0.4">
      <c r="E378">
        <v>1</v>
      </c>
      <c r="F378">
        <v>863</v>
      </c>
      <c r="G378" t="s">
        <v>25</v>
      </c>
      <c r="H378" s="1">
        <v>45583.581944444442</v>
      </c>
      <c r="I378" t="s">
        <v>26</v>
      </c>
      <c r="K378" t="s">
        <v>435</v>
      </c>
      <c r="L378" t="s">
        <v>433</v>
      </c>
      <c r="M378" t="s">
        <v>73</v>
      </c>
      <c r="N378" t="s">
        <v>57</v>
      </c>
      <c r="O378" t="s">
        <v>31</v>
      </c>
      <c r="Q378" t="s">
        <v>32</v>
      </c>
      <c r="R378" t="s">
        <v>60</v>
      </c>
      <c r="S378" t="s">
        <v>117</v>
      </c>
      <c r="T378" t="s">
        <v>49</v>
      </c>
      <c r="U378" t="s">
        <v>50</v>
      </c>
      <c r="V378" t="s">
        <v>115</v>
      </c>
      <c r="W378" t="s">
        <v>52</v>
      </c>
      <c r="X378" t="s">
        <v>125</v>
      </c>
      <c r="Y378" t="s">
        <v>111</v>
      </c>
      <c r="Z378" t="s">
        <v>40</v>
      </c>
      <c r="AA378" t="s">
        <v>41</v>
      </c>
      <c r="AB378" t="s">
        <v>502</v>
      </c>
      <c r="AC378" t="s">
        <v>78</v>
      </c>
      <c r="AD378" t="s">
        <v>43</v>
      </c>
      <c r="AE378" t="s">
        <v>84</v>
      </c>
    </row>
    <row r="379" spans="5:46" x14ac:dyDescent="0.4">
      <c r="E379">
        <v>1</v>
      </c>
      <c r="F379">
        <v>863</v>
      </c>
      <c r="G379" t="s">
        <v>25</v>
      </c>
      <c r="H379" s="1">
        <v>45583.581250000003</v>
      </c>
      <c r="I379" t="s">
        <v>26</v>
      </c>
      <c r="K379" t="s">
        <v>435</v>
      </c>
      <c r="L379" t="s">
        <v>433</v>
      </c>
      <c r="M379" t="s">
        <v>56</v>
      </c>
      <c r="N379" t="s">
        <v>30</v>
      </c>
      <c r="O379" t="s">
        <v>31</v>
      </c>
      <c r="Q379" t="s">
        <v>88</v>
      </c>
      <c r="R379" t="s">
        <v>89</v>
      </c>
      <c r="S379" t="s">
        <v>110</v>
      </c>
      <c r="U379" t="s">
        <v>36</v>
      </c>
      <c r="V379" t="s">
        <v>37</v>
      </c>
      <c r="W379" t="s">
        <v>52</v>
      </c>
      <c r="X379" t="s">
        <v>178</v>
      </c>
      <c r="Y379" t="s">
        <v>53</v>
      </c>
      <c r="Z379" t="s">
        <v>40</v>
      </c>
      <c r="AA379" t="s">
        <v>41</v>
      </c>
      <c r="AB379" t="s">
        <v>503</v>
      </c>
      <c r="AC379" t="s">
        <v>78</v>
      </c>
      <c r="AD379" t="s">
        <v>44</v>
      </c>
      <c r="AE379" t="s">
        <v>84</v>
      </c>
    </row>
    <row r="380" spans="5:46" x14ac:dyDescent="0.4">
      <c r="E380">
        <v>1</v>
      </c>
      <c r="F380">
        <v>863</v>
      </c>
      <c r="G380" t="s">
        <v>25</v>
      </c>
      <c r="H380" s="1">
        <v>45583.581250000003</v>
      </c>
      <c r="I380" t="s">
        <v>26</v>
      </c>
      <c r="K380" t="s">
        <v>435</v>
      </c>
      <c r="L380" t="s">
        <v>433</v>
      </c>
      <c r="M380" t="s">
        <v>29</v>
      </c>
      <c r="N380" t="s">
        <v>122</v>
      </c>
      <c r="O380" t="s">
        <v>31</v>
      </c>
      <c r="Q380" t="s">
        <v>32</v>
      </c>
      <c r="R380" t="s">
        <v>34</v>
      </c>
      <c r="S380" t="s">
        <v>89</v>
      </c>
      <c r="T380" t="s">
        <v>101</v>
      </c>
      <c r="U380" t="s">
        <v>50</v>
      </c>
      <c r="V380" t="s">
        <v>63</v>
      </c>
      <c r="W380" t="s">
        <v>52</v>
      </c>
      <c r="X380" t="s">
        <v>38</v>
      </c>
      <c r="Y380" t="s">
        <v>70</v>
      </c>
      <c r="Z380" t="s">
        <v>40</v>
      </c>
      <c r="AA380" t="s">
        <v>54</v>
      </c>
      <c r="AT380" t="s">
        <v>504</v>
      </c>
    </row>
    <row r="381" spans="5:46" ht="409.5" x14ac:dyDescent="0.4">
      <c r="E381">
        <v>1</v>
      </c>
      <c r="F381">
        <v>863</v>
      </c>
      <c r="G381" t="s">
        <v>25</v>
      </c>
      <c r="H381" s="1">
        <v>45583.581250000003</v>
      </c>
      <c r="I381" t="s">
        <v>26</v>
      </c>
      <c r="K381" t="s">
        <v>435</v>
      </c>
      <c r="L381" t="s">
        <v>151</v>
      </c>
      <c r="M381" t="s">
        <v>73</v>
      </c>
      <c r="N381" t="s">
        <v>57</v>
      </c>
      <c r="O381" t="s">
        <v>58</v>
      </c>
      <c r="P381" t="s">
        <v>108</v>
      </c>
      <c r="R381" t="s">
        <v>33</v>
      </c>
      <c r="S381" t="s">
        <v>61</v>
      </c>
      <c r="T381" t="s">
        <v>35</v>
      </c>
      <c r="U381" t="s">
        <v>63</v>
      </c>
      <c r="V381" t="s">
        <v>37</v>
      </c>
      <c r="W381" t="s">
        <v>75</v>
      </c>
      <c r="X381" t="s">
        <v>105</v>
      </c>
      <c r="Y381" t="s">
        <v>70</v>
      </c>
      <c r="Z381" t="s">
        <v>40</v>
      </c>
      <c r="AA381" t="s">
        <v>41</v>
      </c>
      <c r="AB381" s="2" t="s">
        <v>505</v>
      </c>
      <c r="AC381" t="s">
        <v>81</v>
      </c>
      <c r="AT381" s="2" t="s">
        <v>506</v>
      </c>
    </row>
    <row r="382" spans="5:46" x14ac:dyDescent="0.4">
      <c r="E382">
        <v>1</v>
      </c>
      <c r="F382">
        <v>863</v>
      </c>
      <c r="G382" t="s">
        <v>25</v>
      </c>
      <c r="H382" s="1">
        <v>45583.581250000003</v>
      </c>
      <c r="I382" t="s">
        <v>26</v>
      </c>
      <c r="K382" t="s">
        <v>435</v>
      </c>
      <c r="L382" t="s">
        <v>433</v>
      </c>
      <c r="M382" t="s">
        <v>73</v>
      </c>
      <c r="N382" t="s">
        <v>57</v>
      </c>
      <c r="O382" t="s">
        <v>31</v>
      </c>
      <c r="Q382" t="s">
        <v>114</v>
      </c>
      <c r="R382" t="s">
        <v>74</v>
      </c>
      <c r="S382" t="s">
        <v>89</v>
      </c>
      <c r="T382" t="s">
        <v>110</v>
      </c>
      <c r="U382" t="s">
        <v>50</v>
      </c>
      <c r="V382" t="s">
        <v>103</v>
      </c>
      <c r="W382" t="s">
        <v>52</v>
      </c>
      <c r="X382" t="s">
        <v>53</v>
      </c>
      <c r="Z382" t="s">
        <v>40</v>
      </c>
      <c r="AA382" t="s">
        <v>41</v>
      </c>
      <c r="AB382" t="s">
        <v>322</v>
      </c>
      <c r="AC382" t="s">
        <v>93</v>
      </c>
      <c r="AD382" t="s">
        <v>43</v>
      </c>
      <c r="AE382" t="s">
        <v>96</v>
      </c>
    </row>
    <row r="383" spans="5:46" x14ac:dyDescent="0.4">
      <c r="E383">
        <v>1</v>
      </c>
      <c r="F383">
        <v>863</v>
      </c>
      <c r="G383" t="s">
        <v>25</v>
      </c>
      <c r="H383" s="1">
        <v>45583.580555555556</v>
      </c>
      <c r="I383" t="s">
        <v>26</v>
      </c>
      <c r="K383" t="s">
        <v>445</v>
      </c>
      <c r="L383" t="s">
        <v>433</v>
      </c>
      <c r="M383" t="s">
        <v>73</v>
      </c>
      <c r="N383" t="s">
        <v>66</v>
      </c>
      <c r="O383" t="s">
        <v>31</v>
      </c>
      <c r="Q383" t="s">
        <v>123</v>
      </c>
      <c r="R383" t="s">
        <v>33</v>
      </c>
      <c r="S383" t="s">
        <v>34</v>
      </c>
      <c r="T383" t="s">
        <v>61</v>
      </c>
      <c r="U383" t="s">
        <v>50</v>
      </c>
      <c r="V383" t="s">
        <v>36</v>
      </c>
      <c r="W383" t="s">
        <v>64</v>
      </c>
      <c r="X383" t="s">
        <v>52</v>
      </c>
      <c r="Y383" t="s">
        <v>75</v>
      </c>
      <c r="Z383" t="s">
        <v>40</v>
      </c>
      <c r="AA383" t="s">
        <v>54</v>
      </c>
    </row>
    <row r="384" spans="5:46" x14ac:dyDescent="0.4">
      <c r="E384">
        <v>1</v>
      </c>
      <c r="F384">
        <v>863</v>
      </c>
      <c r="G384" t="s">
        <v>25</v>
      </c>
      <c r="H384" s="1">
        <v>45583.580555555556</v>
      </c>
      <c r="I384" t="s">
        <v>26</v>
      </c>
      <c r="K384" t="s">
        <v>435</v>
      </c>
      <c r="L384" t="s">
        <v>433</v>
      </c>
      <c r="M384" t="s">
        <v>56</v>
      </c>
      <c r="N384" t="s">
        <v>46</v>
      </c>
      <c r="O384" t="s">
        <v>31</v>
      </c>
      <c r="Q384" t="s">
        <v>209</v>
      </c>
      <c r="R384" t="s">
        <v>60</v>
      </c>
      <c r="S384" t="s">
        <v>118</v>
      </c>
      <c r="T384" t="s">
        <v>101</v>
      </c>
      <c r="U384" t="s">
        <v>50</v>
      </c>
      <c r="V384" t="s">
        <v>37</v>
      </c>
      <c r="W384" t="s">
        <v>105</v>
      </c>
      <c r="Z384" t="s">
        <v>180</v>
      </c>
    </row>
    <row r="385" spans="5:46" x14ac:dyDescent="0.4">
      <c r="E385">
        <v>1</v>
      </c>
      <c r="F385">
        <v>863</v>
      </c>
      <c r="G385" t="s">
        <v>25</v>
      </c>
      <c r="H385" s="1">
        <v>45583.580555555556</v>
      </c>
      <c r="I385" t="s">
        <v>26</v>
      </c>
      <c r="K385" t="s">
        <v>418</v>
      </c>
      <c r="L385" t="s">
        <v>433</v>
      </c>
      <c r="M385" t="s">
        <v>56</v>
      </c>
      <c r="N385" t="s">
        <v>46</v>
      </c>
      <c r="O385" t="s">
        <v>31</v>
      </c>
      <c r="Q385" t="s">
        <v>32</v>
      </c>
      <c r="R385" t="s">
        <v>74</v>
      </c>
      <c r="S385" t="s">
        <v>49</v>
      </c>
      <c r="T385" t="s">
        <v>101</v>
      </c>
      <c r="U385" t="s">
        <v>50</v>
      </c>
      <c r="V385" t="s">
        <v>51</v>
      </c>
      <c r="W385" t="s">
        <v>53</v>
      </c>
      <c r="Z385" t="s">
        <v>40</v>
      </c>
      <c r="AA385" t="s">
        <v>54</v>
      </c>
    </row>
    <row r="386" spans="5:46" x14ac:dyDescent="0.4">
      <c r="E386">
        <v>1</v>
      </c>
      <c r="F386">
        <v>863</v>
      </c>
      <c r="G386" t="s">
        <v>25</v>
      </c>
      <c r="H386" s="1">
        <v>45583.580555555556</v>
      </c>
      <c r="I386" t="s">
        <v>26</v>
      </c>
      <c r="K386" t="s">
        <v>435</v>
      </c>
      <c r="L386" t="s">
        <v>151</v>
      </c>
      <c r="M386" t="s">
        <v>29</v>
      </c>
      <c r="N386" t="s">
        <v>46</v>
      </c>
      <c r="O386" t="s">
        <v>58</v>
      </c>
      <c r="P386" t="s">
        <v>108</v>
      </c>
      <c r="R386" t="s">
        <v>34</v>
      </c>
      <c r="S386" t="s">
        <v>48</v>
      </c>
      <c r="T386" t="s">
        <v>110</v>
      </c>
      <c r="U386" t="s">
        <v>50</v>
      </c>
      <c r="V386" t="s">
        <v>63</v>
      </c>
      <c r="W386" t="s">
        <v>38</v>
      </c>
      <c r="X386" t="s">
        <v>70</v>
      </c>
      <c r="Y386" t="s">
        <v>507</v>
      </c>
      <c r="Z386" t="s">
        <v>40</v>
      </c>
      <c r="AA386" t="s">
        <v>54</v>
      </c>
    </row>
    <row r="387" spans="5:46" x14ac:dyDescent="0.4">
      <c r="E387">
        <v>1</v>
      </c>
      <c r="F387">
        <v>863</v>
      </c>
      <c r="G387" t="s">
        <v>25</v>
      </c>
      <c r="H387" s="1">
        <v>45583.580555555556</v>
      </c>
      <c r="I387" t="s">
        <v>26</v>
      </c>
      <c r="K387" t="s">
        <v>435</v>
      </c>
      <c r="L387" t="s">
        <v>433</v>
      </c>
      <c r="M387" t="s">
        <v>29</v>
      </c>
      <c r="N387" t="s">
        <v>30</v>
      </c>
      <c r="O387" t="s">
        <v>31</v>
      </c>
      <c r="Q387" t="s">
        <v>88</v>
      </c>
      <c r="R387" t="s">
        <v>33</v>
      </c>
      <c r="S387" t="s">
        <v>74</v>
      </c>
      <c r="T387" t="s">
        <v>48</v>
      </c>
      <c r="U387" t="s">
        <v>50</v>
      </c>
      <c r="V387" t="s">
        <v>63</v>
      </c>
      <c r="W387" t="s">
        <v>91</v>
      </c>
      <c r="X387" t="s">
        <v>38</v>
      </c>
      <c r="Y387" t="s">
        <v>53</v>
      </c>
      <c r="Z387" t="s">
        <v>40</v>
      </c>
      <c r="AA387" t="s">
        <v>54</v>
      </c>
    </row>
    <row r="388" spans="5:46" x14ac:dyDescent="0.4">
      <c r="E388">
        <v>1</v>
      </c>
      <c r="F388">
        <v>863</v>
      </c>
      <c r="G388" t="s">
        <v>25</v>
      </c>
      <c r="H388" s="1">
        <v>45583.579861111109</v>
      </c>
      <c r="I388" t="s">
        <v>26</v>
      </c>
      <c r="K388" t="s">
        <v>435</v>
      </c>
      <c r="L388" t="s">
        <v>433</v>
      </c>
      <c r="M388" t="s">
        <v>56</v>
      </c>
      <c r="N388" t="s">
        <v>30</v>
      </c>
      <c r="O388" t="s">
        <v>31</v>
      </c>
      <c r="Q388" t="s">
        <v>123</v>
      </c>
      <c r="R388" t="s">
        <v>33</v>
      </c>
      <c r="S388" t="s">
        <v>74</v>
      </c>
      <c r="T388" t="s">
        <v>101</v>
      </c>
      <c r="U388" t="s">
        <v>50</v>
      </c>
      <c r="V388" t="s">
        <v>132</v>
      </c>
      <c r="W388" t="s">
        <v>64</v>
      </c>
      <c r="X388" t="s">
        <v>53</v>
      </c>
      <c r="Y388" t="s">
        <v>70</v>
      </c>
      <c r="Z388" t="s">
        <v>40</v>
      </c>
      <c r="AA388" t="s">
        <v>54</v>
      </c>
    </row>
    <row r="389" spans="5:46" x14ac:dyDescent="0.4">
      <c r="E389">
        <v>1</v>
      </c>
      <c r="F389">
        <v>863</v>
      </c>
      <c r="G389" t="s">
        <v>25</v>
      </c>
      <c r="H389" s="1">
        <v>45583.579861111109</v>
      </c>
      <c r="I389" t="s">
        <v>26</v>
      </c>
      <c r="K389" t="s">
        <v>435</v>
      </c>
      <c r="L389" t="s">
        <v>151</v>
      </c>
      <c r="M389" t="s">
        <v>56</v>
      </c>
      <c r="N389" t="s">
        <v>30</v>
      </c>
      <c r="O389" t="s">
        <v>31</v>
      </c>
      <c r="Q389" t="s">
        <v>123</v>
      </c>
      <c r="R389" t="s">
        <v>61</v>
      </c>
      <c r="S389" t="s">
        <v>89</v>
      </c>
      <c r="T389" t="s">
        <v>48</v>
      </c>
      <c r="U389" t="s">
        <v>103</v>
      </c>
      <c r="V389" t="s">
        <v>63</v>
      </c>
      <c r="W389" t="s">
        <v>52</v>
      </c>
      <c r="X389" t="s">
        <v>70</v>
      </c>
      <c r="Y389" t="s">
        <v>71</v>
      </c>
      <c r="Z389" t="s">
        <v>40</v>
      </c>
      <c r="AA389" t="s">
        <v>54</v>
      </c>
    </row>
    <row r="390" spans="5:46" x14ac:dyDescent="0.4">
      <c r="E390">
        <v>1</v>
      </c>
      <c r="F390">
        <v>863</v>
      </c>
      <c r="G390" t="s">
        <v>25</v>
      </c>
      <c r="H390" s="1">
        <v>45583.579861111109</v>
      </c>
      <c r="I390" t="s">
        <v>26</v>
      </c>
      <c r="K390" t="s">
        <v>435</v>
      </c>
      <c r="L390" t="s">
        <v>433</v>
      </c>
      <c r="M390" t="s">
        <v>29</v>
      </c>
      <c r="N390" t="s">
        <v>46</v>
      </c>
      <c r="O390" t="s">
        <v>58</v>
      </c>
      <c r="P390" t="s">
        <v>108</v>
      </c>
      <c r="R390" t="s">
        <v>117</v>
      </c>
      <c r="U390" t="s">
        <v>50</v>
      </c>
      <c r="W390" t="s">
        <v>52</v>
      </c>
      <c r="X390" t="s">
        <v>75</v>
      </c>
      <c r="Y390" t="s">
        <v>111</v>
      </c>
      <c r="Z390" t="s">
        <v>40</v>
      </c>
      <c r="AA390" t="s">
        <v>54</v>
      </c>
    </row>
    <row r="391" spans="5:46" x14ac:dyDescent="0.4">
      <c r="E391">
        <v>1</v>
      </c>
      <c r="F391">
        <v>863</v>
      </c>
      <c r="G391" t="s">
        <v>25</v>
      </c>
      <c r="H391" s="1">
        <v>45583.57916666667</v>
      </c>
      <c r="I391" t="s">
        <v>26</v>
      </c>
      <c r="K391" t="s">
        <v>435</v>
      </c>
      <c r="L391" t="s">
        <v>151</v>
      </c>
      <c r="M391" t="s">
        <v>56</v>
      </c>
      <c r="N391" t="s">
        <v>30</v>
      </c>
      <c r="O391" t="s">
        <v>31</v>
      </c>
      <c r="Q391" t="s">
        <v>88</v>
      </c>
      <c r="R391" t="s">
        <v>61</v>
      </c>
      <c r="U391" t="s">
        <v>115</v>
      </c>
      <c r="W391" t="s">
        <v>52</v>
      </c>
      <c r="Z391" t="s">
        <v>40</v>
      </c>
      <c r="AA391" t="s">
        <v>54</v>
      </c>
    </row>
    <row r="392" spans="5:46" x14ac:dyDescent="0.4">
      <c r="E392">
        <v>1</v>
      </c>
      <c r="F392">
        <v>863</v>
      </c>
      <c r="G392" t="s">
        <v>25</v>
      </c>
      <c r="H392" s="1">
        <v>45583.57916666667</v>
      </c>
      <c r="I392" t="s">
        <v>26</v>
      </c>
      <c r="K392" t="s">
        <v>435</v>
      </c>
      <c r="L392" t="s">
        <v>433</v>
      </c>
      <c r="M392" t="s">
        <v>73</v>
      </c>
      <c r="N392" t="s">
        <v>57</v>
      </c>
      <c r="O392" t="s">
        <v>58</v>
      </c>
      <c r="P392" t="s">
        <v>190</v>
      </c>
      <c r="R392" t="s">
        <v>74</v>
      </c>
      <c r="U392" t="s">
        <v>50</v>
      </c>
      <c r="W392" t="s">
        <v>125</v>
      </c>
      <c r="Z392" t="s">
        <v>40</v>
      </c>
      <c r="AA392" t="s">
        <v>41</v>
      </c>
      <c r="AB392" t="s">
        <v>508</v>
      </c>
      <c r="AC392" t="s">
        <v>84</v>
      </c>
    </row>
    <row r="393" spans="5:46" x14ac:dyDescent="0.4">
      <c r="E393">
        <v>1</v>
      </c>
      <c r="F393">
        <v>863</v>
      </c>
      <c r="G393" t="s">
        <v>25</v>
      </c>
      <c r="H393" s="1">
        <v>45583.57916666667</v>
      </c>
      <c r="I393" t="s">
        <v>26</v>
      </c>
      <c r="K393" t="s">
        <v>435</v>
      </c>
      <c r="L393" t="s">
        <v>433</v>
      </c>
      <c r="M393" t="s">
        <v>56</v>
      </c>
      <c r="N393" t="s">
        <v>122</v>
      </c>
      <c r="O393" t="s">
        <v>58</v>
      </c>
      <c r="P393" t="s">
        <v>108</v>
      </c>
      <c r="U393" t="s">
        <v>50</v>
      </c>
      <c r="V393" t="s">
        <v>51</v>
      </c>
      <c r="W393" t="s">
        <v>52</v>
      </c>
      <c r="X393" t="s">
        <v>105</v>
      </c>
      <c r="Y393" t="s">
        <v>53</v>
      </c>
      <c r="Z393" t="s">
        <v>40</v>
      </c>
      <c r="AA393" t="s">
        <v>41</v>
      </c>
      <c r="AB393" t="s">
        <v>509</v>
      </c>
      <c r="AC393" t="s">
        <v>44</v>
      </c>
    </row>
    <row r="394" spans="5:46" x14ac:dyDescent="0.4">
      <c r="E394">
        <v>1</v>
      </c>
      <c r="F394">
        <v>863</v>
      </c>
      <c r="G394" t="s">
        <v>25</v>
      </c>
      <c r="H394" s="1">
        <v>45583.578472222223</v>
      </c>
      <c r="I394" t="s">
        <v>26</v>
      </c>
      <c r="K394" t="s">
        <v>55</v>
      </c>
      <c r="L394" t="s">
        <v>433</v>
      </c>
      <c r="M394" t="s">
        <v>29</v>
      </c>
      <c r="N394" t="s">
        <v>30</v>
      </c>
      <c r="O394" t="s">
        <v>31</v>
      </c>
      <c r="Q394" t="s">
        <v>123</v>
      </c>
      <c r="R394" t="s">
        <v>34</v>
      </c>
      <c r="S394" t="s">
        <v>74</v>
      </c>
      <c r="U394" t="s">
        <v>50</v>
      </c>
      <c r="V394" t="s">
        <v>63</v>
      </c>
      <c r="W394" t="s">
        <v>91</v>
      </c>
      <c r="X394" t="s">
        <v>70</v>
      </c>
      <c r="Z394" t="s">
        <v>180</v>
      </c>
    </row>
    <row r="395" spans="5:46" ht="75" x14ac:dyDescent="0.4">
      <c r="E395">
        <v>1</v>
      </c>
      <c r="F395">
        <v>863</v>
      </c>
      <c r="G395" t="s">
        <v>25</v>
      </c>
      <c r="H395" s="1">
        <v>45583.578472222223</v>
      </c>
      <c r="I395" t="s">
        <v>26</v>
      </c>
      <c r="K395" t="s">
        <v>435</v>
      </c>
      <c r="L395" t="s">
        <v>151</v>
      </c>
      <c r="M395" t="s">
        <v>73</v>
      </c>
      <c r="N395" t="s">
        <v>57</v>
      </c>
      <c r="O395" t="s">
        <v>58</v>
      </c>
      <c r="P395" t="s">
        <v>190</v>
      </c>
      <c r="R395" t="s">
        <v>34</v>
      </c>
      <c r="S395" t="s">
        <v>74</v>
      </c>
      <c r="T395" t="s">
        <v>48</v>
      </c>
      <c r="U395" t="s">
        <v>50</v>
      </c>
      <c r="V395" t="s">
        <v>68</v>
      </c>
      <c r="W395" t="s">
        <v>105</v>
      </c>
      <c r="X395" t="s">
        <v>91</v>
      </c>
      <c r="Y395" t="s">
        <v>70</v>
      </c>
      <c r="Z395" t="s">
        <v>40</v>
      </c>
      <c r="AA395" t="s">
        <v>41</v>
      </c>
      <c r="AB395" s="2" t="s">
        <v>510</v>
      </c>
      <c r="AC395" t="s">
        <v>96</v>
      </c>
      <c r="AT395" s="2" t="s">
        <v>511</v>
      </c>
    </row>
    <row r="396" spans="5:46" x14ac:dyDescent="0.4">
      <c r="E396">
        <v>1</v>
      </c>
      <c r="F396">
        <v>863</v>
      </c>
      <c r="G396" t="s">
        <v>25</v>
      </c>
      <c r="H396" s="1">
        <v>45583.578472222223</v>
      </c>
      <c r="I396" t="s">
        <v>26</v>
      </c>
      <c r="K396" t="s">
        <v>435</v>
      </c>
      <c r="L396" t="s">
        <v>433</v>
      </c>
      <c r="M396" t="s">
        <v>56</v>
      </c>
      <c r="N396" t="s">
        <v>46</v>
      </c>
      <c r="O396" t="s">
        <v>31</v>
      </c>
      <c r="Q396" t="s">
        <v>512</v>
      </c>
      <c r="R396" t="s">
        <v>61</v>
      </c>
      <c r="S396" t="s">
        <v>101</v>
      </c>
      <c r="T396" t="s">
        <v>62</v>
      </c>
      <c r="U396" t="s">
        <v>63</v>
      </c>
      <c r="V396" t="s">
        <v>115</v>
      </c>
      <c r="W396" t="s">
        <v>52</v>
      </c>
      <c r="X396" t="s">
        <v>38</v>
      </c>
      <c r="Y396" t="s">
        <v>39</v>
      </c>
      <c r="Z396" t="s">
        <v>40</v>
      </c>
      <c r="AA396" t="s">
        <v>54</v>
      </c>
    </row>
    <row r="397" spans="5:46" x14ac:dyDescent="0.4">
      <c r="E397">
        <v>1</v>
      </c>
      <c r="F397">
        <v>863</v>
      </c>
      <c r="G397" t="s">
        <v>25</v>
      </c>
      <c r="H397" s="1">
        <v>45583.577777777777</v>
      </c>
      <c r="I397" t="s">
        <v>26</v>
      </c>
      <c r="K397" t="s">
        <v>445</v>
      </c>
      <c r="L397" t="s">
        <v>433</v>
      </c>
      <c r="M397" t="s">
        <v>56</v>
      </c>
      <c r="N397" t="s">
        <v>46</v>
      </c>
      <c r="O397" t="s">
        <v>58</v>
      </c>
      <c r="P397" t="s">
        <v>32</v>
      </c>
      <c r="R397" t="s">
        <v>61</v>
      </c>
      <c r="S397" t="s">
        <v>62</v>
      </c>
      <c r="T397" t="s">
        <v>110</v>
      </c>
      <c r="U397" t="s">
        <v>50</v>
      </c>
      <c r="V397" t="s">
        <v>103</v>
      </c>
      <c r="W397" t="s">
        <v>53</v>
      </c>
      <c r="Z397" t="s">
        <v>40</v>
      </c>
      <c r="AA397" t="s">
        <v>54</v>
      </c>
    </row>
    <row r="398" spans="5:46" x14ac:dyDescent="0.4">
      <c r="E398">
        <v>1</v>
      </c>
      <c r="F398">
        <v>863</v>
      </c>
      <c r="G398" t="s">
        <v>25</v>
      </c>
      <c r="H398" s="1">
        <v>45583.576388888891</v>
      </c>
      <c r="I398" t="s">
        <v>26</v>
      </c>
      <c r="K398" t="s">
        <v>435</v>
      </c>
      <c r="L398" t="s">
        <v>151</v>
      </c>
      <c r="M398" t="s">
        <v>29</v>
      </c>
      <c r="N398" t="s">
        <v>46</v>
      </c>
      <c r="O398" t="s">
        <v>31</v>
      </c>
      <c r="Q398" t="s">
        <v>88</v>
      </c>
      <c r="R398" t="s">
        <v>35</v>
      </c>
      <c r="S398" t="s">
        <v>90</v>
      </c>
      <c r="T398" t="s">
        <v>110</v>
      </c>
      <c r="U398" t="s">
        <v>50</v>
      </c>
      <c r="V398" t="s">
        <v>37</v>
      </c>
      <c r="W398" t="s">
        <v>64</v>
      </c>
      <c r="X398" t="s">
        <v>75</v>
      </c>
      <c r="Y398" t="s">
        <v>125</v>
      </c>
      <c r="Z398" t="s">
        <v>40</v>
      </c>
      <c r="AA398" t="s">
        <v>54</v>
      </c>
      <c r="AT398" t="s">
        <v>303</v>
      </c>
    </row>
    <row r="399" spans="5:46" ht="112.5" x14ac:dyDescent="0.4">
      <c r="E399">
        <v>1</v>
      </c>
      <c r="F399">
        <v>863</v>
      </c>
      <c r="G399" t="s">
        <v>25</v>
      </c>
      <c r="H399" s="1">
        <v>45583.576388888891</v>
      </c>
      <c r="I399" t="s">
        <v>26</v>
      </c>
      <c r="K399" t="s">
        <v>435</v>
      </c>
      <c r="L399" t="s">
        <v>151</v>
      </c>
      <c r="M399" t="s">
        <v>56</v>
      </c>
      <c r="N399" t="s">
        <v>57</v>
      </c>
      <c r="O399" t="s">
        <v>58</v>
      </c>
      <c r="P399" t="s">
        <v>108</v>
      </c>
      <c r="R399" t="s">
        <v>34</v>
      </c>
      <c r="S399" t="s">
        <v>74</v>
      </c>
      <c r="T399" t="s">
        <v>117</v>
      </c>
      <c r="U399" t="s">
        <v>50</v>
      </c>
      <c r="V399" t="s">
        <v>37</v>
      </c>
      <c r="W399" t="s">
        <v>75</v>
      </c>
      <c r="X399" t="s">
        <v>125</v>
      </c>
      <c r="Y399" t="s">
        <v>111</v>
      </c>
      <c r="Z399" t="s">
        <v>40</v>
      </c>
      <c r="AA399" t="s">
        <v>41</v>
      </c>
      <c r="AB399" s="2" t="s">
        <v>513</v>
      </c>
      <c r="AC399" t="s">
        <v>78</v>
      </c>
      <c r="AD399" t="s">
        <v>43</v>
      </c>
      <c r="AE399" t="s">
        <v>84</v>
      </c>
      <c r="AF399" t="s">
        <v>85</v>
      </c>
      <c r="AT399" t="s">
        <v>514</v>
      </c>
    </row>
    <row r="400" spans="5:46" ht="75" x14ac:dyDescent="0.4">
      <c r="E400">
        <v>1</v>
      </c>
      <c r="F400">
        <v>863</v>
      </c>
      <c r="G400" t="s">
        <v>25</v>
      </c>
      <c r="H400" s="1">
        <v>45583.575694444444</v>
      </c>
      <c r="I400" t="s">
        <v>26</v>
      </c>
      <c r="K400" t="s">
        <v>435</v>
      </c>
      <c r="L400" t="s">
        <v>151</v>
      </c>
      <c r="M400" t="s">
        <v>73</v>
      </c>
      <c r="N400" t="s">
        <v>57</v>
      </c>
      <c r="O400" t="s">
        <v>58</v>
      </c>
      <c r="P400" t="s">
        <v>190</v>
      </c>
      <c r="R400" t="s">
        <v>34</v>
      </c>
      <c r="U400" t="s">
        <v>50</v>
      </c>
      <c r="W400" t="s">
        <v>64</v>
      </c>
      <c r="Z400" t="s">
        <v>180</v>
      </c>
      <c r="AT400" s="2" t="s">
        <v>515</v>
      </c>
    </row>
    <row r="401" spans="5:46" x14ac:dyDescent="0.4">
      <c r="E401">
        <v>1</v>
      </c>
      <c r="F401">
        <v>863</v>
      </c>
      <c r="G401" t="s">
        <v>25</v>
      </c>
      <c r="H401" s="1">
        <v>45583.574999999997</v>
      </c>
      <c r="I401" t="s">
        <v>26</v>
      </c>
      <c r="K401" t="s">
        <v>435</v>
      </c>
      <c r="L401" t="s">
        <v>151</v>
      </c>
      <c r="M401" t="s">
        <v>73</v>
      </c>
      <c r="N401" t="s">
        <v>30</v>
      </c>
      <c r="O401" t="s">
        <v>58</v>
      </c>
      <c r="P401" t="s">
        <v>108</v>
      </c>
      <c r="R401" t="s">
        <v>60</v>
      </c>
      <c r="S401" t="s">
        <v>34</v>
      </c>
      <c r="T401" t="s">
        <v>74</v>
      </c>
      <c r="U401" t="s">
        <v>50</v>
      </c>
      <c r="V401" t="s">
        <v>37</v>
      </c>
      <c r="W401" t="s">
        <v>75</v>
      </c>
      <c r="X401" t="s">
        <v>91</v>
      </c>
      <c r="Y401" t="s">
        <v>72</v>
      </c>
      <c r="Z401" t="s">
        <v>40</v>
      </c>
      <c r="AA401" t="s">
        <v>41</v>
      </c>
      <c r="AB401" t="s">
        <v>516</v>
      </c>
      <c r="AC401" t="s">
        <v>78</v>
      </c>
      <c r="AD401" t="s">
        <v>82</v>
      </c>
    </row>
    <row r="402" spans="5:46" ht="112.5" x14ac:dyDescent="0.4">
      <c r="E402">
        <v>1</v>
      </c>
      <c r="F402">
        <v>863</v>
      </c>
      <c r="G402" t="s">
        <v>25</v>
      </c>
      <c r="H402" s="1">
        <v>45583.574999999997</v>
      </c>
      <c r="I402" t="s">
        <v>26</v>
      </c>
      <c r="K402" t="s">
        <v>27</v>
      </c>
      <c r="L402" t="s">
        <v>151</v>
      </c>
      <c r="M402" t="s">
        <v>73</v>
      </c>
      <c r="N402" t="s">
        <v>46</v>
      </c>
      <c r="O402" t="s">
        <v>58</v>
      </c>
      <c r="P402" t="s">
        <v>108</v>
      </c>
      <c r="R402" t="s">
        <v>74</v>
      </c>
      <c r="S402" t="s">
        <v>117</v>
      </c>
      <c r="T402" t="s">
        <v>35</v>
      </c>
      <c r="U402" t="s">
        <v>63</v>
      </c>
      <c r="V402" t="s">
        <v>157</v>
      </c>
      <c r="W402" t="s">
        <v>125</v>
      </c>
      <c r="X402" t="s">
        <v>91</v>
      </c>
      <c r="Y402" t="s">
        <v>72</v>
      </c>
      <c r="Z402" t="s">
        <v>40</v>
      </c>
      <c r="AA402" t="s">
        <v>41</v>
      </c>
      <c r="AB402" s="2" t="s">
        <v>517</v>
      </c>
      <c r="AC402" t="s">
        <v>78</v>
      </c>
      <c r="AD402" t="s">
        <v>43</v>
      </c>
      <c r="AE402" t="s">
        <v>94</v>
      </c>
      <c r="AT402" t="s">
        <v>518</v>
      </c>
    </row>
    <row r="403" spans="5:46" ht="206.25" x14ac:dyDescent="0.4">
      <c r="E403">
        <v>1</v>
      </c>
      <c r="F403">
        <v>863</v>
      </c>
      <c r="G403" t="s">
        <v>25</v>
      </c>
      <c r="H403" s="1">
        <v>45583.574305555558</v>
      </c>
      <c r="I403" t="s">
        <v>26</v>
      </c>
      <c r="K403" t="s">
        <v>435</v>
      </c>
      <c r="L403" t="s">
        <v>151</v>
      </c>
      <c r="M403" t="s">
        <v>73</v>
      </c>
      <c r="N403" t="s">
        <v>57</v>
      </c>
      <c r="O403" t="s">
        <v>31</v>
      </c>
      <c r="Q403" t="s">
        <v>123</v>
      </c>
      <c r="R403" t="s">
        <v>60</v>
      </c>
      <c r="S403" t="s">
        <v>74</v>
      </c>
      <c r="T403" t="s">
        <v>101</v>
      </c>
      <c r="U403" t="s">
        <v>50</v>
      </c>
      <c r="V403" t="s">
        <v>37</v>
      </c>
      <c r="W403" t="s">
        <v>52</v>
      </c>
      <c r="X403" t="s">
        <v>105</v>
      </c>
      <c r="Y403" t="s">
        <v>111</v>
      </c>
      <c r="Z403" t="s">
        <v>40</v>
      </c>
      <c r="AA403" t="s">
        <v>41</v>
      </c>
      <c r="AB403" t="s">
        <v>519</v>
      </c>
      <c r="AC403" t="s">
        <v>78</v>
      </c>
      <c r="AD403" t="s">
        <v>43</v>
      </c>
      <c r="AT403" s="2" t="s">
        <v>520</v>
      </c>
    </row>
    <row r="404" spans="5:46" x14ac:dyDescent="0.4">
      <c r="E404">
        <v>1</v>
      </c>
      <c r="F404">
        <v>863</v>
      </c>
      <c r="G404" t="s">
        <v>25</v>
      </c>
      <c r="H404" s="1">
        <v>45583.573611111111</v>
      </c>
      <c r="I404" t="s">
        <v>26</v>
      </c>
      <c r="K404" t="s">
        <v>435</v>
      </c>
      <c r="L404" t="s">
        <v>151</v>
      </c>
      <c r="M404" t="s">
        <v>73</v>
      </c>
      <c r="N404" t="s">
        <v>46</v>
      </c>
      <c r="O404" t="s">
        <v>58</v>
      </c>
      <c r="P404" t="s">
        <v>32</v>
      </c>
      <c r="R404" t="s">
        <v>74</v>
      </c>
      <c r="S404" t="s">
        <v>48</v>
      </c>
      <c r="U404" t="s">
        <v>50</v>
      </c>
      <c r="V404" t="s">
        <v>103</v>
      </c>
      <c r="W404" t="s">
        <v>125</v>
      </c>
      <c r="X404" t="s">
        <v>105</v>
      </c>
      <c r="Z404" t="s">
        <v>40</v>
      </c>
      <c r="AA404" t="s">
        <v>54</v>
      </c>
    </row>
    <row r="405" spans="5:46" ht="262.5" x14ac:dyDescent="0.4">
      <c r="E405">
        <v>1</v>
      </c>
      <c r="F405">
        <v>863</v>
      </c>
      <c r="G405" t="s">
        <v>25</v>
      </c>
      <c r="H405" s="1">
        <v>45583.572916666664</v>
      </c>
      <c r="I405" t="s">
        <v>26</v>
      </c>
      <c r="K405" t="s">
        <v>435</v>
      </c>
      <c r="L405" t="s">
        <v>151</v>
      </c>
      <c r="M405" t="s">
        <v>56</v>
      </c>
      <c r="N405" t="s">
        <v>30</v>
      </c>
      <c r="O405" t="s">
        <v>31</v>
      </c>
      <c r="Q405" t="s">
        <v>104</v>
      </c>
      <c r="R405" t="s">
        <v>74</v>
      </c>
      <c r="S405" t="s">
        <v>154</v>
      </c>
      <c r="T405" t="s">
        <v>101</v>
      </c>
      <c r="U405" t="s">
        <v>50</v>
      </c>
      <c r="V405" t="s">
        <v>115</v>
      </c>
      <c r="W405" t="s">
        <v>125</v>
      </c>
      <c r="X405" t="s">
        <v>39</v>
      </c>
      <c r="Z405" t="s">
        <v>40</v>
      </c>
      <c r="AA405" t="s">
        <v>41</v>
      </c>
      <c r="AB405" t="s">
        <v>521</v>
      </c>
      <c r="AC405" t="s">
        <v>77</v>
      </c>
      <c r="AD405" t="s">
        <v>78</v>
      </c>
      <c r="AE405" t="s">
        <v>44</v>
      </c>
      <c r="AF405" t="s">
        <v>82</v>
      </c>
      <c r="AT405" s="2" t="s">
        <v>522</v>
      </c>
    </row>
    <row r="406" spans="5:46" ht="93.75" x14ac:dyDescent="0.4">
      <c r="E406">
        <v>1</v>
      </c>
      <c r="F406">
        <v>863</v>
      </c>
      <c r="G406" t="s">
        <v>25</v>
      </c>
      <c r="H406" s="1">
        <v>45583.571527777778</v>
      </c>
      <c r="I406" t="s">
        <v>26</v>
      </c>
      <c r="K406" t="s">
        <v>435</v>
      </c>
      <c r="L406" t="s">
        <v>151</v>
      </c>
      <c r="M406" t="s">
        <v>56</v>
      </c>
      <c r="N406" t="s">
        <v>30</v>
      </c>
      <c r="O406" t="s">
        <v>31</v>
      </c>
      <c r="Q406" t="s">
        <v>32</v>
      </c>
      <c r="R406" t="s">
        <v>34</v>
      </c>
      <c r="S406" t="s">
        <v>74</v>
      </c>
      <c r="T406" t="s">
        <v>101</v>
      </c>
      <c r="U406" t="s">
        <v>50</v>
      </c>
      <c r="V406" t="s">
        <v>115</v>
      </c>
      <c r="W406" t="s">
        <v>64</v>
      </c>
      <c r="X406" t="s">
        <v>39</v>
      </c>
      <c r="Y406" t="s">
        <v>111</v>
      </c>
      <c r="Z406" t="s">
        <v>40</v>
      </c>
      <c r="AA406" t="s">
        <v>41</v>
      </c>
      <c r="AB406" s="2" t="s">
        <v>523</v>
      </c>
      <c r="AC406" t="s">
        <v>189</v>
      </c>
    </row>
    <row r="407" spans="5:46" x14ac:dyDescent="0.4">
      <c r="E407">
        <v>1</v>
      </c>
      <c r="F407">
        <v>863</v>
      </c>
      <c r="G407" t="s">
        <v>25</v>
      </c>
      <c r="H407" s="1">
        <v>45583.570833333331</v>
      </c>
      <c r="I407" t="s">
        <v>26</v>
      </c>
      <c r="K407" t="s">
        <v>435</v>
      </c>
      <c r="L407" t="s">
        <v>151</v>
      </c>
      <c r="M407" t="s">
        <v>73</v>
      </c>
      <c r="N407" t="s">
        <v>57</v>
      </c>
      <c r="O407" t="s">
        <v>58</v>
      </c>
      <c r="P407" t="s">
        <v>108</v>
      </c>
      <c r="R407" t="s">
        <v>74</v>
      </c>
      <c r="S407" t="s">
        <v>35</v>
      </c>
      <c r="T407" t="s">
        <v>101</v>
      </c>
      <c r="U407" t="s">
        <v>50</v>
      </c>
      <c r="V407" t="s">
        <v>63</v>
      </c>
      <c r="W407" t="s">
        <v>52</v>
      </c>
      <c r="X407" t="s">
        <v>91</v>
      </c>
      <c r="Y407" t="s">
        <v>38</v>
      </c>
      <c r="Z407" t="s">
        <v>40</v>
      </c>
      <c r="AA407" t="s">
        <v>41</v>
      </c>
      <c r="AB407" t="s">
        <v>524</v>
      </c>
      <c r="AC407" t="s">
        <v>78</v>
      </c>
      <c r="AD407" t="s">
        <v>79</v>
      </c>
      <c r="AE407" t="s">
        <v>43</v>
      </c>
      <c r="AF407" t="s">
        <v>44</v>
      </c>
      <c r="AG407" t="s">
        <v>96</v>
      </c>
      <c r="AH407" t="s">
        <v>81</v>
      </c>
      <c r="AI407" t="s">
        <v>84</v>
      </c>
      <c r="AJ407" t="s">
        <v>85</v>
      </c>
      <c r="AK407" t="s">
        <v>97</v>
      </c>
      <c r="AT407" t="s">
        <v>525</v>
      </c>
    </row>
    <row r="408" spans="5:46" x14ac:dyDescent="0.4">
      <c r="E408">
        <v>1</v>
      </c>
      <c r="F408">
        <v>863</v>
      </c>
      <c r="G408" t="s">
        <v>25</v>
      </c>
      <c r="H408" s="1">
        <v>45583.570138888892</v>
      </c>
      <c r="I408" t="s">
        <v>26</v>
      </c>
      <c r="K408" t="s">
        <v>435</v>
      </c>
      <c r="L408" t="s">
        <v>151</v>
      </c>
      <c r="M408" t="s">
        <v>73</v>
      </c>
      <c r="N408" t="s">
        <v>57</v>
      </c>
      <c r="O408" t="s">
        <v>31</v>
      </c>
      <c r="Q408" t="s">
        <v>123</v>
      </c>
      <c r="R408" t="s">
        <v>60</v>
      </c>
      <c r="S408" t="s">
        <v>61</v>
      </c>
      <c r="T408" t="s">
        <v>110</v>
      </c>
      <c r="W408" t="s">
        <v>53</v>
      </c>
      <c r="Z408" t="s">
        <v>40</v>
      </c>
      <c r="AA408" t="s">
        <v>41</v>
      </c>
      <c r="AB408" t="s">
        <v>526</v>
      </c>
      <c r="AC408" t="s">
        <v>77</v>
      </c>
      <c r="AT408" t="s">
        <v>527</v>
      </c>
    </row>
    <row r="409" spans="5:46" x14ac:dyDescent="0.4">
      <c r="E409">
        <v>1</v>
      </c>
      <c r="F409">
        <v>863</v>
      </c>
      <c r="G409" t="s">
        <v>25</v>
      </c>
      <c r="H409" s="1">
        <v>45583.570138888892</v>
      </c>
      <c r="I409" t="s">
        <v>26</v>
      </c>
      <c r="L409" t="s">
        <v>151</v>
      </c>
      <c r="M409" t="s">
        <v>73</v>
      </c>
      <c r="N409" t="s">
        <v>57</v>
      </c>
      <c r="O409" t="s">
        <v>58</v>
      </c>
      <c r="P409" t="s">
        <v>108</v>
      </c>
      <c r="R409" t="s">
        <v>74</v>
      </c>
      <c r="U409" t="s">
        <v>103</v>
      </c>
      <c r="W409" t="s">
        <v>91</v>
      </c>
      <c r="Z409" t="s">
        <v>180</v>
      </c>
      <c r="AT409" t="s">
        <v>528</v>
      </c>
    </row>
    <row r="410" spans="5:46" x14ac:dyDescent="0.4">
      <c r="E410">
        <v>1</v>
      </c>
      <c r="F410">
        <v>863</v>
      </c>
      <c r="G410" t="s">
        <v>25</v>
      </c>
      <c r="H410" s="1">
        <v>45583.568055555559</v>
      </c>
      <c r="I410" t="s">
        <v>26</v>
      </c>
      <c r="K410" t="s">
        <v>435</v>
      </c>
      <c r="L410" t="s">
        <v>151</v>
      </c>
      <c r="M410" t="s">
        <v>29</v>
      </c>
      <c r="N410" t="s">
        <v>46</v>
      </c>
      <c r="O410" t="s">
        <v>31</v>
      </c>
      <c r="Q410" t="s">
        <v>32</v>
      </c>
      <c r="R410" t="s">
        <v>49</v>
      </c>
      <c r="S410" t="s">
        <v>101</v>
      </c>
      <c r="T410" t="s">
        <v>110</v>
      </c>
      <c r="U410" t="s">
        <v>37</v>
      </c>
      <c r="W410" t="s">
        <v>52</v>
      </c>
      <c r="Z410" t="s">
        <v>40</v>
      </c>
      <c r="AA410" t="s">
        <v>54</v>
      </c>
    </row>
    <row r="411" spans="5:46" x14ac:dyDescent="0.4">
      <c r="E411">
        <v>1</v>
      </c>
      <c r="F411">
        <v>863</v>
      </c>
      <c r="G411" t="s">
        <v>25</v>
      </c>
      <c r="H411" s="1">
        <v>45583.521527777775</v>
      </c>
      <c r="I411" t="s">
        <v>26</v>
      </c>
      <c r="K411" t="s">
        <v>142</v>
      </c>
      <c r="L411" t="s">
        <v>414</v>
      </c>
      <c r="M411" t="s">
        <v>73</v>
      </c>
      <c r="N411" t="s">
        <v>57</v>
      </c>
      <c r="O411" t="s">
        <v>31</v>
      </c>
      <c r="Q411" t="s">
        <v>114</v>
      </c>
      <c r="R411" t="s">
        <v>33</v>
      </c>
      <c r="S411" t="s">
        <v>117</v>
      </c>
      <c r="T411" t="s">
        <v>110</v>
      </c>
      <c r="U411" t="s">
        <v>103</v>
      </c>
      <c r="V411" t="s">
        <v>37</v>
      </c>
      <c r="W411" t="s">
        <v>52</v>
      </c>
      <c r="X411" t="s">
        <v>75</v>
      </c>
      <c r="Y411" t="s">
        <v>125</v>
      </c>
      <c r="Z411" t="s">
        <v>40</v>
      </c>
      <c r="AA411" t="s">
        <v>41</v>
      </c>
      <c r="AB411" t="s">
        <v>529</v>
      </c>
      <c r="AC411" t="s">
        <v>78</v>
      </c>
    </row>
    <row r="412" spans="5:46" x14ac:dyDescent="0.4">
      <c r="E412">
        <v>1</v>
      </c>
      <c r="F412">
        <v>863</v>
      </c>
      <c r="G412" t="s">
        <v>25</v>
      </c>
      <c r="H412" s="1">
        <v>45583.520138888889</v>
      </c>
      <c r="I412" t="s">
        <v>26</v>
      </c>
      <c r="K412" t="s">
        <v>142</v>
      </c>
      <c r="L412" t="s">
        <v>414</v>
      </c>
      <c r="M412" t="s">
        <v>29</v>
      </c>
      <c r="N412" t="s">
        <v>122</v>
      </c>
      <c r="O412" t="s">
        <v>31</v>
      </c>
      <c r="Q412" t="s">
        <v>88</v>
      </c>
      <c r="R412" t="s">
        <v>89</v>
      </c>
      <c r="S412" t="s">
        <v>35</v>
      </c>
      <c r="U412" t="s">
        <v>50</v>
      </c>
      <c r="V412" t="s">
        <v>51</v>
      </c>
      <c r="W412" t="s">
        <v>52</v>
      </c>
      <c r="X412" t="s">
        <v>91</v>
      </c>
      <c r="Y412" t="s">
        <v>99</v>
      </c>
      <c r="Z412" t="s">
        <v>40</v>
      </c>
      <c r="AA412" t="s">
        <v>41</v>
      </c>
      <c r="AB412" t="s">
        <v>530</v>
      </c>
      <c r="AC412" t="s">
        <v>81</v>
      </c>
      <c r="AD412" t="s">
        <v>83</v>
      </c>
      <c r="AE412" t="s">
        <v>84</v>
      </c>
      <c r="AF412" t="s">
        <v>85</v>
      </c>
    </row>
    <row r="413" spans="5:46" x14ac:dyDescent="0.4">
      <c r="E413">
        <v>1</v>
      </c>
      <c r="F413">
        <v>863</v>
      </c>
      <c r="G413" t="s">
        <v>25</v>
      </c>
      <c r="H413" s="1">
        <v>45583.520138888889</v>
      </c>
      <c r="I413" t="s">
        <v>26</v>
      </c>
      <c r="K413" t="s">
        <v>142</v>
      </c>
      <c r="L413" t="s">
        <v>414</v>
      </c>
      <c r="M413" t="s">
        <v>29</v>
      </c>
      <c r="N413" t="s">
        <v>46</v>
      </c>
      <c r="O413" t="s">
        <v>31</v>
      </c>
      <c r="Q413" t="s">
        <v>32</v>
      </c>
      <c r="R413" t="s">
        <v>74</v>
      </c>
      <c r="S413" t="s">
        <v>49</v>
      </c>
      <c r="T413" t="s">
        <v>90</v>
      </c>
      <c r="U413" t="s">
        <v>115</v>
      </c>
      <c r="V413" t="s">
        <v>68</v>
      </c>
      <c r="W413" t="s">
        <v>52</v>
      </c>
      <c r="X413" t="s">
        <v>53</v>
      </c>
      <c r="Y413" t="s">
        <v>109</v>
      </c>
      <c r="Z413" t="s">
        <v>40</v>
      </c>
      <c r="AA413" t="s">
        <v>41</v>
      </c>
      <c r="AB413" t="s">
        <v>531</v>
      </c>
      <c r="AC413" t="s">
        <v>77</v>
      </c>
      <c r="AD413" t="s">
        <v>78</v>
      </c>
      <c r="AE413" t="s">
        <v>79</v>
      </c>
      <c r="AF413" t="s">
        <v>80</v>
      </c>
      <c r="AG413" t="s">
        <v>93</v>
      </c>
      <c r="AH413" t="s">
        <v>43</v>
      </c>
      <c r="AI413" t="s">
        <v>44</v>
      </c>
      <c r="AJ413" t="s">
        <v>94</v>
      </c>
      <c r="AK413" t="s">
        <v>95</v>
      </c>
      <c r="AL413" t="s">
        <v>96</v>
      </c>
      <c r="AM413" t="s">
        <v>81</v>
      </c>
      <c r="AN413" t="s">
        <v>82</v>
      </c>
      <c r="AO413" t="s">
        <v>83</v>
      </c>
      <c r="AP413" t="s">
        <v>84</v>
      </c>
      <c r="AQ413" t="s">
        <v>85</v>
      </c>
      <c r="AR413" t="s">
        <v>97</v>
      </c>
      <c r="AS413" t="s">
        <v>174</v>
      </c>
      <c r="AT413" t="s">
        <v>376</v>
      </c>
    </row>
    <row r="414" spans="5:46" x14ac:dyDescent="0.4">
      <c r="E414">
        <v>1</v>
      </c>
      <c r="F414">
        <v>863</v>
      </c>
      <c r="G414" t="s">
        <v>25</v>
      </c>
      <c r="H414" s="1">
        <v>45583.520138888889</v>
      </c>
      <c r="I414" t="s">
        <v>26</v>
      </c>
      <c r="K414" t="s">
        <v>142</v>
      </c>
      <c r="L414" t="s">
        <v>414</v>
      </c>
      <c r="M414" t="s">
        <v>56</v>
      </c>
      <c r="N414" t="s">
        <v>57</v>
      </c>
      <c r="O414" t="s">
        <v>58</v>
      </c>
      <c r="P414" t="s">
        <v>134</v>
      </c>
      <c r="R414" t="s">
        <v>34</v>
      </c>
      <c r="S414" t="s">
        <v>74</v>
      </c>
      <c r="T414" t="s">
        <v>101</v>
      </c>
      <c r="U414" t="s">
        <v>50</v>
      </c>
      <c r="V414" t="s">
        <v>103</v>
      </c>
      <c r="W414" t="s">
        <v>125</v>
      </c>
      <c r="X414" t="s">
        <v>91</v>
      </c>
      <c r="Y414" t="s">
        <v>178</v>
      </c>
      <c r="Z414" t="s">
        <v>40</v>
      </c>
      <c r="AA414" t="s">
        <v>41</v>
      </c>
      <c r="AB414" t="s">
        <v>532</v>
      </c>
      <c r="AC414" t="s">
        <v>82</v>
      </c>
      <c r="AD414" t="s">
        <v>84</v>
      </c>
      <c r="AE414" t="s">
        <v>85</v>
      </c>
      <c r="AT414" t="s">
        <v>533</v>
      </c>
    </row>
    <row r="415" spans="5:46" x14ac:dyDescent="0.4">
      <c r="E415">
        <v>1</v>
      </c>
      <c r="F415">
        <v>863</v>
      </c>
      <c r="G415" t="s">
        <v>25</v>
      </c>
      <c r="H415" s="1">
        <v>45583.520138888889</v>
      </c>
      <c r="I415" t="s">
        <v>26</v>
      </c>
      <c r="K415" t="s">
        <v>142</v>
      </c>
      <c r="L415" t="s">
        <v>414</v>
      </c>
      <c r="M415" t="s">
        <v>73</v>
      </c>
      <c r="N415" t="s">
        <v>57</v>
      </c>
      <c r="O415" t="s">
        <v>58</v>
      </c>
      <c r="P415" t="s">
        <v>108</v>
      </c>
      <c r="R415" t="s">
        <v>60</v>
      </c>
      <c r="S415" t="s">
        <v>117</v>
      </c>
      <c r="T415" t="s">
        <v>110</v>
      </c>
      <c r="U415" t="s">
        <v>103</v>
      </c>
      <c r="V415" t="s">
        <v>37</v>
      </c>
      <c r="W415" t="s">
        <v>52</v>
      </c>
      <c r="X415" t="s">
        <v>105</v>
      </c>
      <c r="Y415" t="s">
        <v>39</v>
      </c>
      <c r="Z415" t="s">
        <v>40</v>
      </c>
      <c r="AA415" t="s">
        <v>41</v>
      </c>
      <c r="AB415" t="s">
        <v>534</v>
      </c>
      <c r="AC415" t="s">
        <v>82</v>
      </c>
      <c r="AD415" t="s">
        <v>84</v>
      </c>
    </row>
    <row r="416" spans="5:46" ht="93.75" x14ac:dyDescent="0.4">
      <c r="E416">
        <v>1</v>
      </c>
      <c r="F416">
        <v>863</v>
      </c>
      <c r="G416" t="s">
        <v>25</v>
      </c>
      <c r="H416" s="1">
        <v>45583.520138888889</v>
      </c>
      <c r="I416" t="s">
        <v>26</v>
      </c>
      <c r="K416" t="s">
        <v>142</v>
      </c>
      <c r="L416" t="s">
        <v>414</v>
      </c>
      <c r="M416" t="s">
        <v>56</v>
      </c>
      <c r="N416" t="s">
        <v>46</v>
      </c>
      <c r="O416" t="s">
        <v>58</v>
      </c>
      <c r="P416" t="s">
        <v>108</v>
      </c>
      <c r="R416" t="s">
        <v>117</v>
      </c>
      <c r="S416" t="s">
        <v>35</v>
      </c>
      <c r="T416" t="s">
        <v>48</v>
      </c>
      <c r="U416" t="s">
        <v>102</v>
      </c>
      <c r="W416" t="s">
        <v>91</v>
      </c>
      <c r="Z416" t="s">
        <v>40</v>
      </c>
      <c r="AA416" t="s">
        <v>41</v>
      </c>
      <c r="AB416" s="2" t="s">
        <v>535</v>
      </c>
      <c r="AC416" t="s">
        <v>84</v>
      </c>
    </row>
    <row r="417" spans="5:46" x14ac:dyDescent="0.4">
      <c r="E417">
        <v>1</v>
      </c>
      <c r="F417">
        <v>863</v>
      </c>
      <c r="G417" t="s">
        <v>25</v>
      </c>
      <c r="H417" s="1">
        <v>45583.519444444442</v>
      </c>
      <c r="I417" t="s">
        <v>26</v>
      </c>
      <c r="K417" t="s">
        <v>142</v>
      </c>
      <c r="L417" t="s">
        <v>414</v>
      </c>
      <c r="M417" t="s">
        <v>29</v>
      </c>
      <c r="N417" t="s">
        <v>122</v>
      </c>
      <c r="O417" t="s">
        <v>58</v>
      </c>
      <c r="P417" t="s">
        <v>108</v>
      </c>
      <c r="R417" t="s">
        <v>74</v>
      </c>
      <c r="S417" t="s">
        <v>35</v>
      </c>
      <c r="T417" t="s">
        <v>90</v>
      </c>
      <c r="U417" t="s">
        <v>50</v>
      </c>
      <c r="V417" t="s">
        <v>103</v>
      </c>
      <c r="W417" t="s">
        <v>125</v>
      </c>
      <c r="X417" t="s">
        <v>38</v>
      </c>
      <c r="Y417" t="s">
        <v>71</v>
      </c>
      <c r="Z417" t="s">
        <v>40</v>
      </c>
      <c r="AA417" t="s">
        <v>54</v>
      </c>
    </row>
    <row r="418" spans="5:46" x14ac:dyDescent="0.4">
      <c r="E418">
        <v>1</v>
      </c>
      <c r="F418">
        <v>863</v>
      </c>
      <c r="G418" t="s">
        <v>25</v>
      </c>
      <c r="H418" s="1">
        <v>45583.519444444442</v>
      </c>
      <c r="I418" t="s">
        <v>26</v>
      </c>
      <c r="K418" t="s">
        <v>237</v>
      </c>
      <c r="L418" t="s">
        <v>414</v>
      </c>
      <c r="M418" t="s">
        <v>73</v>
      </c>
      <c r="N418" t="s">
        <v>30</v>
      </c>
      <c r="O418" t="s">
        <v>58</v>
      </c>
      <c r="P418" t="s">
        <v>536</v>
      </c>
      <c r="U418" t="s">
        <v>103</v>
      </c>
      <c r="V418" t="s">
        <v>37</v>
      </c>
      <c r="W418" t="s">
        <v>52</v>
      </c>
      <c r="X418" t="s">
        <v>75</v>
      </c>
      <c r="Y418" t="s">
        <v>125</v>
      </c>
      <c r="Z418" t="s">
        <v>40</v>
      </c>
      <c r="AA418" t="s">
        <v>54</v>
      </c>
    </row>
    <row r="419" spans="5:46" x14ac:dyDescent="0.4">
      <c r="E419">
        <v>1</v>
      </c>
      <c r="F419">
        <v>863</v>
      </c>
      <c r="G419" t="s">
        <v>25</v>
      </c>
      <c r="H419" s="1">
        <v>45583.518750000003</v>
      </c>
      <c r="I419" t="s">
        <v>26</v>
      </c>
      <c r="K419" t="s">
        <v>142</v>
      </c>
      <c r="L419" t="s">
        <v>414</v>
      </c>
      <c r="M419" t="s">
        <v>73</v>
      </c>
      <c r="N419" t="s">
        <v>57</v>
      </c>
      <c r="O419" t="s">
        <v>58</v>
      </c>
      <c r="P419" t="s">
        <v>108</v>
      </c>
      <c r="R419" t="s">
        <v>33</v>
      </c>
      <c r="S419" t="s">
        <v>34</v>
      </c>
      <c r="T419" t="s">
        <v>61</v>
      </c>
      <c r="U419" t="s">
        <v>50</v>
      </c>
      <c r="V419" t="s">
        <v>63</v>
      </c>
      <c r="W419" t="s">
        <v>125</v>
      </c>
      <c r="X419" t="s">
        <v>70</v>
      </c>
      <c r="Y419" t="s">
        <v>71</v>
      </c>
      <c r="Z419" t="s">
        <v>40</v>
      </c>
      <c r="AA419" t="s">
        <v>54</v>
      </c>
      <c r="AT419" t="s">
        <v>278</v>
      </c>
    </row>
    <row r="420" spans="5:46" x14ac:dyDescent="0.4">
      <c r="E420">
        <v>1</v>
      </c>
      <c r="F420">
        <v>863</v>
      </c>
      <c r="G420" t="s">
        <v>25</v>
      </c>
      <c r="H420" s="1">
        <v>45583.518750000003</v>
      </c>
      <c r="I420" t="s">
        <v>26</v>
      </c>
      <c r="K420" t="s">
        <v>142</v>
      </c>
      <c r="L420" t="s">
        <v>414</v>
      </c>
      <c r="M420" t="s">
        <v>56</v>
      </c>
      <c r="N420" t="s">
        <v>30</v>
      </c>
      <c r="O420" t="s">
        <v>58</v>
      </c>
      <c r="P420" t="s">
        <v>108</v>
      </c>
      <c r="U420" t="s">
        <v>103</v>
      </c>
      <c r="W420" t="s">
        <v>91</v>
      </c>
      <c r="Z420" t="s">
        <v>40</v>
      </c>
      <c r="AA420" t="s">
        <v>41</v>
      </c>
      <c r="AB420" t="s">
        <v>537</v>
      </c>
      <c r="AC420" t="s">
        <v>93</v>
      </c>
    </row>
    <row r="421" spans="5:46" x14ac:dyDescent="0.4">
      <c r="E421">
        <v>1</v>
      </c>
      <c r="F421">
        <v>863</v>
      </c>
      <c r="G421" t="s">
        <v>25</v>
      </c>
      <c r="H421" s="1">
        <v>45583.518750000003</v>
      </c>
      <c r="I421" t="s">
        <v>26</v>
      </c>
      <c r="K421" t="s">
        <v>142</v>
      </c>
      <c r="L421" t="s">
        <v>414</v>
      </c>
      <c r="M421" t="s">
        <v>73</v>
      </c>
      <c r="N421" t="s">
        <v>30</v>
      </c>
      <c r="O421" t="s">
        <v>58</v>
      </c>
      <c r="P421" t="s">
        <v>59</v>
      </c>
      <c r="R421" t="s">
        <v>33</v>
      </c>
      <c r="S421" t="s">
        <v>60</v>
      </c>
      <c r="U421" t="s">
        <v>115</v>
      </c>
      <c r="W421" t="s">
        <v>38</v>
      </c>
      <c r="Z421" t="s">
        <v>40</v>
      </c>
      <c r="AA421" t="s">
        <v>41</v>
      </c>
      <c r="AB421" t="s">
        <v>538</v>
      </c>
      <c r="AC421" t="s">
        <v>44</v>
      </c>
    </row>
    <row r="422" spans="5:46" ht="56.25" x14ac:dyDescent="0.4">
      <c r="E422">
        <v>1</v>
      </c>
      <c r="F422">
        <v>863</v>
      </c>
      <c r="G422" t="s">
        <v>25</v>
      </c>
      <c r="H422" s="1">
        <v>45583.518750000003</v>
      </c>
      <c r="I422" t="s">
        <v>26</v>
      </c>
      <c r="K422" t="s">
        <v>142</v>
      </c>
      <c r="L422" t="s">
        <v>414</v>
      </c>
      <c r="M422" t="s">
        <v>73</v>
      </c>
      <c r="N422" t="s">
        <v>57</v>
      </c>
      <c r="O422" t="s">
        <v>58</v>
      </c>
      <c r="P422" t="s">
        <v>108</v>
      </c>
      <c r="R422" t="s">
        <v>48</v>
      </c>
      <c r="S422" t="s">
        <v>49</v>
      </c>
      <c r="T422" t="s">
        <v>101</v>
      </c>
      <c r="U422" t="s">
        <v>50</v>
      </c>
      <c r="V422" t="s">
        <v>103</v>
      </c>
      <c r="W422" t="s">
        <v>52</v>
      </c>
      <c r="X422" t="s">
        <v>91</v>
      </c>
      <c r="Y422" t="s">
        <v>38</v>
      </c>
      <c r="Z422" t="s">
        <v>40</v>
      </c>
      <c r="AA422" t="s">
        <v>41</v>
      </c>
      <c r="AB422" s="2" t="s">
        <v>539</v>
      </c>
      <c r="AC422" t="s">
        <v>81</v>
      </c>
      <c r="AD422" t="s">
        <v>84</v>
      </c>
      <c r="AE422" t="s">
        <v>85</v>
      </c>
    </row>
    <row r="423" spans="5:46" x14ac:dyDescent="0.4">
      <c r="E423">
        <v>1</v>
      </c>
      <c r="F423">
        <v>863</v>
      </c>
      <c r="G423" t="s">
        <v>25</v>
      </c>
      <c r="H423" s="1">
        <v>45583.518750000003</v>
      </c>
      <c r="I423" t="s">
        <v>26</v>
      </c>
      <c r="K423" t="s">
        <v>142</v>
      </c>
      <c r="L423" t="s">
        <v>414</v>
      </c>
      <c r="M423" t="s">
        <v>56</v>
      </c>
      <c r="N423" t="s">
        <v>122</v>
      </c>
      <c r="O423" t="s">
        <v>31</v>
      </c>
      <c r="Q423" t="s">
        <v>32</v>
      </c>
      <c r="R423" t="s">
        <v>60</v>
      </c>
      <c r="S423" t="s">
        <v>34</v>
      </c>
      <c r="T423" t="s">
        <v>74</v>
      </c>
      <c r="U423" t="s">
        <v>37</v>
      </c>
      <c r="W423" t="s">
        <v>52</v>
      </c>
      <c r="Z423" t="s">
        <v>40</v>
      </c>
      <c r="AA423" t="s">
        <v>41</v>
      </c>
      <c r="AB423" t="s">
        <v>540</v>
      </c>
      <c r="AC423" t="s">
        <v>78</v>
      </c>
    </row>
    <row r="424" spans="5:46" ht="75" x14ac:dyDescent="0.4">
      <c r="E424">
        <v>1</v>
      </c>
      <c r="F424">
        <v>863</v>
      </c>
      <c r="G424" t="s">
        <v>25</v>
      </c>
      <c r="H424" s="1">
        <v>45583.518055555556</v>
      </c>
      <c r="I424" t="s">
        <v>26</v>
      </c>
      <c r="K424" t="s">
        <v>142</v>
      </c>
      <c r="L424" t="s">
        <v>414</v>
      </c>
      <c r="M424" t="s">
        <v>56</v>
      </c>
      <c r="N424" t="s">
        <v>57</v>
      </c>
      <c r="P424" t="s">
        <v>108</v>
      </c>
      <c r="R424" t="s">
        <v>90</v>
      </c>
      <c r="U424" t="s">
        <v>103</v>
      </c>
      <c r="W424" t="s">
        <v>75</v>
      </c>
      <c r="Z424" t="s">
        <v>40</v>
      </c>
      <c r="AA424" t="s">
        <v>41</v>
      </c>
      <c r="AB424" s="2" t="s">
        <v>541</v>
      </c>
      <c r="AC424" t="s">
        <v>77</v>
      </c>
      <c r="AD424" t="s">
        <v>78</v>
      </c>
      <c r="AE424" t="s">
        <v>79</v>
      </c>
      <c r="AF424" t="s">
        <v>80</v>
      </c>
      <c r="AG424" t="s">
        <v>93</v>
      </c>
      <c r="AH424" t="s">
        <v>43</v>
      </c>
      <c r="AI424" t="s">
        <v>44</v>
      </c>
      <c r="AJ424" t="s">
        <v>94</v>
      </c>
      <c r="AK424" t="s">
        <v>95</v>
      </c>
      <c r="AL424" t="s">
        <v>96</v>
      </c>
      <c r="AM424" t="s">
        <v>81</v>
      </c>
      <c r="AN424" t="s">
        <v>82</v>
      </c>
      <c r="AO424" t="s">
        <v>83</v>
      </c>
      <c r="AP424" t="s">
        <v>84</v>
      </c>
      <c r="AQ424" t="s">
        <v>85</v>
      </c>
      <c r="AR424" t="s">
        <v>97</v>
      </c>
      <c r="AS424" t="s">
        <v>174</v>
      </c>
    </row>
    <row r="425" spans="5:46" x14ac:dyDescent="0.4">
      <c r="E425">
        <v>1</v>
      </c>
      <c r="F425">
        <v>863</v>
      </c>
      <c r="G425" t="s">
        <v>25</v>
      </c>
      <c r="H425" s="1">
        <v>45583.518055555556</v>
      </c>
      <c r="I425" t="s">
        <v>26</v>
      </c>
      <c r="K425" t="s">
        <v>237</v>
      </c>
      <c r="L425" t="s">
        <v>414</v>
      </c>
      <c r="M425" t="s">
        <v>73</v>
      </c>
      <c r="N425" t="s">
        <v>57</v>
      </c>
      <c r="O425" t="s">
        <v>58</v>
      </c>
      <c r="P425" t="s">
        <v>190</v>
      </c>
      <c r="R425" t="s">
        <v>34</v>
      </c>
      <c r="S425" t="s">
        <v>74</v>
      </c>
      <c r="T425" t="s">
        <v>35</v>
      </c>
      <c r="U425" t="s">
        <v>50</v>
      </c>
      <c r="V425" t="s">
        <v>132</v>
      </c>
      <c r="W425" t="s">
        <v>75</v>
      </c>
      <c r="X425" t="s">
        <v>125</v>
      </c>
      <c r="Y425" t="s">
        <v>91</v>
      </c>
      <c r="Z425" t="s">
        <v>40</v>
      </c>
      <c r="AA425" t="s">
        <v>41</v>
      </c>
      <c r="AB425" t="s">
        <v>542</v>
      </c>
      <c r="AC425" t="s">
        <v>84</v>
      </c>
      <c r="AD425" t="s">
        <v>85</v>
      </c>
    </row>
    <row r="426" spans="5:46" x14ac:dyDescent="0.4">
      <c r="E426">
        <v>1</v>
      </c>
      <c r="F426">
        <v>863</v>
      </c>
      <c r="G426" t="s">
        <v>25</v>
      </c>
      <c r="H426" s="1">
        <v>45583.518055555556</v>
      </c>
      <c r="I426" t="s">
        <v>26</v>
      </c>
      <c r="K426" t="s">
        <v>142</v>
      </c>
      <c r="L426" t="s">
        <v>414</v>
      </c>
      <c r="M426" t="s">
        <v>73</v>
      </c>
      <c r="N426" t="s">
        <v>30</v>
      </c>
      <c r="O426" t="s">
        <v>58</v>
      </c>
      <c r="P426" t="s">
        <v>108</v>
      </c>
      <c r="R426" t="s">
        <v>35</v>
      </c>
      <c r="S426" t="s">
        <v>154</v>
      </c>
      <c r="T426" t="s">
        <v>101</v>
      </c>
      <c r="U426" t="s">
        <v>50</v>
      </c>
      <c r="V426" t="s">
        <v>63</v>
      </c>
      <c r="W426" t="s">
        <v>52</v>
      </c>
      <c r="X426" t="s">
        <v>70</v>
      </c>
      <c r="Y426" t="s">
        <v>109</v>
      </c>
      <c r="Z426" t="s">
        <v>40</v>
      </c>
      <c r="AA426" t="s">
        <v>41</v>
      </c>
      <c r="AB426" t="s">
        <v>543</v>
      </c>
      <c r="AC426" t="s">
        <v>78</v>
      </c>
    </row>
    <row r="427" spans="5:46" x14ac:dyDescent="0.4">
      <c r="E427">
        <v>1</v>
      </c>
      <c r="F427">
        <v>863</v>
      </c>
      <c r="G427" t="s">
        <v>25</v>
      </c>
      <c r="H427" s="1">
        <v>45583.517361111109</v>
      </c>
      <c r="I427" t="s">
        <v>26</v>
      </c>
      <c r="K427" t="s">
        <v>142</v>
      </c>
      <c r="L427" t="s">
        <v>414</v>
      </c>
      <c r="M427" t="s">
        <v>73</v>
      </c>
      <c r="N427" t="s">
        <v>46</v>
      </c>
      <c r="O427" t="s">
        <v>58</v>
      </c>
      <c r="P427" t="s">
        <v>108</v>
      </c>
      <c r="R427" t="s">
        <v>33</v>
      </c>
      <c r="U427" t="s">
        <v>50</v>
      </c>
      <c r="W427" t="s">
        <v>91</v>
      </c>
      <c r="Z427" t="s">
        <v>40</v>
      </c>
      <c r="AA427" t="s">
        <v>54</v>
      </c>
      <c r="AT427" t="s">
        <v>303</v>
      </c>
    </row>
    <row r="428" spans="5:46" x14ac:dyDescent="0.4">
      <c r="E428">
        <v>1</v>
      </c>
      <c r="F428">
        <v>863</v>
      </c>
      <c r="G428" t="s">
        <v>25</v>
      </c>
      <c r="H428" s="1">
        <v>45583.512499999997</v>
      </c>
      <c r="I428" t="s">
        <v>26</v>
      </c>
      <c r="K428" t="s">
        <v>435</v>
      </c>
      <c r="L428" t="s">
        <v>497</v>
      </c>
      <c r="M428" t="s">
        <v>73</v>
      </c>
      <c r="N428" t="s">
        <v>57</v>
      </c>
      <c r="O428" t="s">
        <v>58</v>
      </c>
      <c r="P428" t="s">
        <v>108</v>
      </c>
      <c r="R428" t="s">
        <v>33</v>
      </c>
      <c r="S428" t="s">
        <v>74</v>
      </c>
      <c r="T428" t="s">
        <v>48</v>
      </c>
      <c r="U428" t="s">
        <v>103</v>
      </c>
      <c r="W428" t="s">
        <v>125</v>
      </c>
      <c r="X428" t="s">
        <v>38</v>
      </c>
      <c r="Z428" t="s">
        <v>40</v>
      </c>
      <c r="AA428" t="s">
        <v>41</v>
      </c>
      <c r="AB428" t="s">
        <v>544</v>
      </c>
      <c r="AC428" t="s">
        <v>84</v>
      </c>
      <c r="AT428" t="s">
        <v>545</v>
      </c>
    </row>
    <row r="429" spans="5:46" x14ac:dyDescent="0.4">
      <c r="E429">
        <v>1</v>
      </c>
      <c r="F429">
        <v>863</v>
      </c>
      <c r="G429" t="s">
        <v>25</v>
      </c>
      <c r="H429" s="1">
        <v>45583.510416666664</v>
      </c>
      <c r="I429" t="s">
        <v>26</v>
      </c>
      <c r="K429" t="s">
        <v>435</v>
      </c>
      <c r="L429" t="s">
        <v>497</v>
      </c>
      <c r="M429" t="s">
        <v>56</v>
      </c>
      <c r="N429" t="s">
        <v>57</v>
      </c>
      <c r="O429" t="s">
        <v>58</v>
      </c>
      <c r="P429" t="s">
        <v>108</v>
      </c>
      <c r="R429" t="s">
        <v>74</v>
      </c>
      <c r="S429" t="s">
        <v>117</v>
      </c>
      <c r="T429" t="s">
        <v>118</v>
      </c>
      <c r="U429" t="s">
        <v>51</v>
      </c>
      <c r="V429" t="s">
        <v>115</v>
      </c>
      <c r="W429" t="s">
        <v>105</v>
      </c>
      <c r="X429" t="s">
        <v>39</v>
      </c>
      <c r="Y429" t="s">
        <v>106</v>
      </c>
      <c r="Z429" t="s">
        <v>40</v>
      </c>
      <c r="AA429" t="s">
        <v>41</v>
      </c>
      <c r="AB429" t="s">
        <v>546</v>
      </c>
      <c r="AC429" t="s">
        <v>79</v>
      </c>
      <c r="AD429" t="s">
        <v>43</v>
      </c>
      <c r="AE429" t="s">
        <v>96</v>
      </c>
      <c r="AF429" t="s">
        <v>81</v>
      </c>
      <c r="AG429" t="s">
        <v>97</v>
      </c>
      <c r="AT429" t="s">
        <v>547</v>
      </c>
    </row>
    <row r="430" spans="5:46" ht="243.75" x14ac:dyDescent="0.4">
      <c r="E430">
        <v>1</v>
      </c>
      <c r="F430">
        <v>863</v>
      </c>
      <c r="G430" t="s">
        <v>25</v>
      </c>
      <c r="H430" s="1">
        <v>45583.508333333331</v>
      </c>
      <c r="I430" t="s">
        <v>26</v>
      </c>
      <c r="K430" t="s">
        <v>435</v>
      </c>
      <c r="L430" t="s">
        <v>497</v>
      </c>
      <c r="M430" t="s">
        <v>144</v>
      </c>
      <c r="N430" t="s">
        <v>122</v>
      </c>
      <c r="O430" t="s">
        <v>58</v>
      </c>
      <c r="P430" t="s">
        <v>108</v>
      </c>
      <c r="R430" t="s">
        <v>34</v>
      </c>
      <c r="S430" t="s">
        <v>74</v>
      </c>
      <c r="T430" t="s">
        <v>61</v>
      </c>
      <c r="U430" t="s">
        <v>50</v>
      </c>
      <c r="V430" t="s">
        <v>51</v>
      </c>
      <c r="W430" t="s">
        <v>125</v>
      </c>
      <c r="X430" t="s">
        <v>91</v>
      </c>
      <c r="Y430" t="s">
        <v>162</v>
      </c>
      <c r="Z430" t="s">
        <v>40</v>
      </c>
      <c r="AA430" t="s">
        <v>41</v>
      </c>
      <c r="AB430" t="s">
        <v>548</v>
      </c>
      <c r="AC430" t="s">
        <v>77</v>
      </c>
      <c r="AD430" t="s">
        <v>78</v>
      </c>
      <c r="AE430" t="s">
        <v>79</v>
      </c>
      <c r="AF430" t="s">
        <v>80</v>
      </c>
      <c r="AG430" t="s">
        <v>93</v>
      </c>
      <c r="AH430" t="s">
        <v>43</v>
      </c>
      <c r="AI430" t="s">
        <v>44</v>
      </c>
      <c r="AJ430" t="s">
        <v>94</v>
      </c>
      <c r="AK430" t="s">
        <v>95</v>
      </c>
      <c r="AL430" t="s">
        <v>96</v>
      </c>
      <c r="AM430" t="s">
        <v>81</v>
      </c>
      <c r="AN430" t="s">
        <v>82</v>
      </c>
      <c r="AO430" t="s">
        <v>83</v>
      </c>
      <c r="AP430" t="s">
        <v>84</v>
      </c>
      <c r="AQ430" t="s">
        <v>85</v>
      </c>
      <c r="AR430" t="s">
        <v>97</v>
      </c>
      <c r="AS430" t="s">
        <v>174</v>
      </c>
      <c r="AT430" s="2" t="s">
        <v>549</v>
      </c>
    </row>
    <row r="431" spans="5:46" ht="75" x14ac:dyDescent="0.4">
      <c r="E431">
        <v>1</v>
      </c>
      <c r="F431">
        <v>863</v>
      </c>
      <c r="G431" t="s">
        <v>25</v>
      </c>
      <c r="H431" s="1">
        <v>45583.507638888892</v>
      </c>
      <c r="I431" t="s">
        <v>26</v>
      </c>
      <c r="K431" t="s">
        <v>435</v>
      </c>
      <c r="L431" t="s">
        <v>497</v>
      </c>
      <c r="M431" t="s">
        <v>29</v>
      </c>
      <c r="N431" t="s">
        <v>46</v>
      </c>
      <c r="O431" t="s">
        <v>31</v>
      </c>
      <c r="Q431" t="s">
        <v>550</v>
      </c>
      <c r="R431" t="s">
        <v>60</v>
      </c>
      <c r="S431" t="s">
        <v>101</v>
      </c>
      <c r="T431" t="s">
        <v>110</v>
      </c>
      <c r="U431" t="s">
        <v>132</v>
      </c>
      <c r="V431" t="s">
        <v>63</v>
      </c>
      <c r="W431" t="s">
        <v>105</v>
      </c>
      <c r="X431" t="s">
        <v>53</v>
      </c>
      <c r="Y431" t="s">
        <v>109</v>
      </c>
      <c r="Z431" t="s">
        <v>40</v>
      </c>
      <c r="AA431" t="s">
        <v>41</v>
      </c>
      <c r="AB431" s="2" t="s">
        <v>551</v>
      </c>
      <c r="AC431" t="s">
        <v>189</v>
      </c>
    </row>
    <row r="432" spans="5:46" x14ac:dyDescent="0.4">
      <c r="E432">
        <v>1</v>
      </c>
      <c r="F432">
        <v>863</v>
      </c>
      <c r="G432" t="s">
        <v>25</v>
      </c>
      <c r="H432" s="1">
        <v>45583.507638888892</v>
      </c>
      <c r="I432" t="s">
        <v>26</v>
      </c>
      <c r="K432" t="s">
        <v>435</v>
      </c>
      <c r="L432" t="s">
        <v>497</v>
      </c>
      <c r="M432" t="s">
        <v>56</v>
      </c>
      <c r="N432" t="s">
        <v>30</v>
      </c>
      <c r="O432" t="s">
        <v>58</v>
      </c>
      <c r="P432" t="s">
        <v>108</v>
      </c>
      <c r="R432" t="s">
        <v>34</v>
      </c>
      <c r="S432" t="s">
        <v>74</v>
      </c>
      <c r="T432" t="s">
        <v>61</v>
      </c>
      <c r="U432" t="s">
        <v>50</v>
      </c>
      <c r="V432" t="s">
        <v>102</v>
      </c>
      <c r="W432" t="s">
        <v>52</v>
      </c>
      <c r="X432" t="s">
        <v>105</v>
      </c>
      <c r="Y432" t="s">
        <v>53</v>
      </c>
      <c r="Z432" t="s">
        <v>40</v>
      </c>
      <c r="AA432" t="s">
        <v>41</v>
      </c>
      <c r="AB432" t="s">
        <v>552</v>
      </c>
      <c r="AC432" t="s">
        <v>78</v>
      </c>
      <c r="AT432" t="s">
        <v>553</v>
      </c>
    </row>
    <row r="433" spans="5:46" ht="356.25" x14ac:dyDescent="0.4">
      <c r="E433">
        <v>1</v>
      </c>
      <c r="F433">
        <v>863</v>
      </c>
      <c r="G433" t="s">
        <v>25</v>
      </c>
      <c r="H433" s="1">
        <v>45583.507638888892</v>
      </c>
      <c r="I433" t="s">
        <v>26</v>
      </c>
      <c r="K433" t="s">
        <v>445</v>
      </c>
      <c r="L433" t="s">
        <v>497</v>
      </c>
      <c r="M433" t="s">
        <v>56</v>
      </c>
      <c r="N433" t="s">
        <v>57</v>
      </c>
      <c r="O433" t="s">
        <v>1508</v>
      </c>
      <c r="P433" t="s">
        <v>108</v>
      </c>
      <c r="R433" t="s">
        <v>33</v>
      </c>
      <c r="S433" t="s">
        <v>60</v>
      </c>
      <c r="T433" t="s">
        <v>61</v>
      </c>
      <c r="U433" t="s">
        <v>63</v>
      </c>
      <c r="W433" t="s">
        <v>38</v>
      </c>
      <c r="Z433" t="s">
        <v>40</v>
      </c>
      <c r="AA433" t="s">
        <v>41</v>
      </c>
      <c r="AB433" s="2" t="s">
        <v>554</v>
      </c>
      <c r="AC433" t="s">
        <v>189</v>
      </c>
      <c r="AT433" s="2" t="s">
        <v>555</v>
      </c>
    </row>
    <row r="434" spans="5:46" ht="409.5" x14ac:dyDescent="0.4">
      <c r="E434">
        <v>1</v>
      </c>
      <c r="F434">
        <v>863</v>
      </c>
      <c r="G434" t="s">
        <v>25</v>
      </c>
      <c r="H434" s="1">
        <v>45583.507638888892</v>
      </c>
      <c r="I434" t="s">
        <v>26</v>
      </c>
      <c r="K434" t="s">
        <v>435</v>
      </c>
      <c r="L434" t="s">
        <v>497</v>
      </c>
      <c r="M434" t="s">
        <v>73</v>
      </c>
      <c r="N434" t="s">
        <v>57</v>
      </c>
      <c r="O434" t="s">
        <v>31</v>
      </c>
      <c r="Q434" t="s">
        <v>123</v>
      </c>
      <c r="R434" t="s">
        <v>74</v>
      </c>
      <c r="S434" t="s">
        <v>35</v>
      </c>
      <c r="T434" t="s">
        <v>49</v>
      </c>
      <c r="U434" t="s">
        <v>50</v>
      </c>
      <c r="V434" t="s">
        <v>51</v>
      </c>
      <c r="W434" t="s">
        <v>64</v>
      </c>
      <c r="X434" t="s">
        <v>52</v>
      </c>
      <c r="Y434" t="s">
        <v>162</v>
      </c>
      <c r="Z434" t="s">
        <v>40</v>
      </c>
      <c r="AA434" t="s">
        <v>41</v>
      </c>
      <c r="AB434" s="2" t="s">
        <v>556</v>
      </c>
      <c r="AC434" t="s">
        <v>93</v>
      </c>
      <c r="AD434" t="s">
        <v>82</v>
      </c>
      <c r="AT434" s="2" t="s">
        <v>557</v>
      </c>
    </row>
    <row r="435" spans="5:46" ht="75" x14ac:dyDescent="0.4">
      <c r="E435">
        <v>1</v>
      </c>
      <c r="F435">
        <v>863</v>
      </c>
      <c r="G435" t="s">
        <v>25</v>
      </c>
      <c r="H435" s="1">
        <v>45583.507638888892</v>
      </c>
      <c r="I435" t="s">
        <v>26</v>
      </c>
      <c r="K435" t="s">
        <v>435</v>
      </c>
      <c r="L435" t="s">
        <v>497</v>
      </c>
      <c r="M435" t="s">
        <v>73</v>
      </c>
      <c r="N435" t="s">
        <v>57</v>
      </c>
      <c r="O435" t="s">
        <v>58</v>
      </c>
      <c r="P435" t="s">
        <v>108</v>
      </c>
      <c r="R435" t="s">
        <v>34</v>
      </c>
      <c r="S435" t="s">
        <v>74</v>
      </c>
      <c r="T435" t="s">
        <v>47</v>
      </c>
      <c r="U435" t="s">
        <v>50</v>
      </c>
      <c r="V435" t="s">
        <v>37</v>
      </c>
      <c r="W435" t="s">
        <v>52</v>
      </c>
      <c r="X435" t="s">
        <v>75</v>
      </c>
      <c r="Y435" t="s">
        <v>70</v>
      </c>
      <c r="Z435" t="s">
        <v>40</v>
      </c>
      <c r="AA435" t="s">
        <v>41</v>
      </c>
      <c r="AB435" s="2" t="s">
        <v>558</v>
      </c>
      <c r="AC435" t="s">
        <v>77</v>
      </c>
      <c r="AD435" t="s">
        <v>78</v>
      </c>
      <c r="AE435" t="s">
        <v>80</v>
      </c>
      <c r="AF435" t="s">
        <v>93</v>
      </c>
      <c r="AG435" t="s">
        <v>43</v>
      </c>
      <c r="AH435" t="s">
        <v>97</v>
      </c>
      <c r="AI435" t="s">
        <v>174</v>
      </c>
      <c r="AT435" t="s">
        <v>559</v>
      </c>
    </row>
    <row r="436" spans="5:46" ht="37.5" x14ac:dyDescent="0.4">
      <c r="E436">
        <v>1</v>
      </c>
      <c r="F436">
        <v>863</v>
      </c>
      <c r="G436" t="s">
        <v>25</v>
      </c>
      <c r="H436" s="1">
        <v>45583.507638888892</v>
      </c>
      <c r="I436" t="s">
        <v>26</v>
      </c>
      <c r="K436" t="s">
        <v>435</v>
      </c>
      <c r="L436" t="s">
        <v>497</v>
      </c>
      <c r="M436" t="s">
        <v>73</v>
      </c>
      <c r="N436" t="s">
        <v>57</v>
      </c>
      <c r="O436" t="s">
        <v>58</v>
      </c>
      <c r="P436" t="s">
        <v>108</v>
      </c>
      <c r="R436" t="s">
        <v>117</v>
      </c>
      <c r="S436" t="s">
        <v>48</v>
      </c>
      <c r="T436" t="s">
        <v>101</v>
      </c>
      <c r="U436" t="s">
        <v>50</v>
      </c>
      <c r="V436" t="s">
        <v>63</v>
      </c>
      <c r="W436" t="s">
        <v>91</v>
      </c>
      <c r="X436" t="s">
        <v>38</v>
      </c>
      <c r="Y436" t="s">
        <v>70</v>
      </c>
      <c r="Z436" t="s">
        <v>40</v>
      </c>
      <c r="AA436" t="s">
        <v>41</v>
      </c>
      <c r="AB436" s="2" t="s">
        <v>560</v>
      </c>
      <c r="AC436" t="s">
        <v>82</v>
      </c>
      <c r="AT436" t="s">
        <v>561</v>
      </c>
    </row>
    <row r="437" spans="5:46" x14ac:dyDescent="0.4">
      <c r="E437">
        <v>1</v>
      </c>
      <c r="F437">
        <v>863</v>
      </c>
      <c r="G437" t="s">
        <v>25</v>
      </c>
      <c r="H437" s="1">
        <v>45583.506944444445</v>
      </c>
      <c r="I437" t="s">
        <v>26</v>
      </c>
      <c r="K437" t="s">
        <v>435</v>
      </c>
      <c r="L437" t="s">
        <v>497</v>
      </c>
      <c r="M437" t="s">
        <v>29</v>
      </c>
      <c r="N437" t="s">
        <v>57</v>
      </c>
      <c r="O437" t="s">
        <v>58</v>
      </c>
      <c r="P437" t="s">
        <v>190</v>
      </c>
      <c r="R437" t="s">
        <v>47</v>
      </c>
      <c r="U437" t="s">
        <v>50</v>
      </c>
      <c r="V437" t="s">
        <v>37</v>
      </c>
      <c r="W437" t="s">
        <v>52</v>
      </c>
      <c r="X437" t="s">
        <v>91</v>
      </c>
      <c r="Y437" t="s">
        <v>39</v>
      </c>
      <c r="Z437" t="s">
        <v>40</v>
      </c>
      <c r="AA437" t="s">
        <v>54</v>
      </c>
      <c r="AT437" t="s">
        <v>562</v>
      </c>
    </row>
    <row r="438" spans="5:46" x14ac:dyDescent="0.4">
      <c r="E438">
        <v>1</v>
      </c>
      <c r="F438">
        <v>863</v>
      </c>
      <c r="G438" t="s">
        <v>25</v>
      </c>
      <c r="H438" s="1">
        <v>45583.506944444445</v>
      </c>
      <c r="I438" t="s">
        <v>26</v>
      </c>
      <c r="K438" t="s">
        <v>435</v>
      </c>
      <c r="L438" t="s">
        <v>497</v>
      </c>
      <c r="M438" t="s">
        <v>56</v>
      </c>
      <c r="N438" t="s">
        <v>30</v>
      </c>
      <c r="O438" t="s">
        <v>58</v>
      </c>
      <c r="P438" t="s">
        <v>108</v>
      </c>
      <c r="R438" t="s">
        <v>74</v>
      </c>
      <c r="S438" t="s">
        <v>61</v>
      </c>
      <c r="T438" t="s">
        <v>101</v>
      </c>
      <c r="U438" t="s">
        <v>36</v>
      </c>
      <c r="V438" t="s">
        <v>63</v>
      </c>
      <c r="W438" t="s">
        <v>52</v>
      </c>
      <c r="X438" t="s">
        <v>105</v>
      </c>
      <c r="Y438" t="s">
        <v>38</v>
      </c>
      <c r="Z438" t="s">
        <v>40</v>
      </c>
      <c r="AA438" t="s">
        <v>41</v>
      </c>
      <c r="AB438" t="s">
        <v>563</v>
      </c>
      <c r="AC438" t="s">
        <v>85</v>
      </c>
      <c r="AT438" t="s">
        <v>564</v>
      </c>
    </row>
    <row r="439" spans="5:46" x14ac:dyDescent="0.4">
      <c r="E439">
        <v>1</v>
      </c>
      <c r="F439">
        <v>863</v>
      </c>
      <c r="G439" t="s">
        <v>25</v>
      </c>
      <c r="H439" s="1">
        <v>45583.506944444445</v>
      </c>
      <c r="I439" t="s">
        <v>26</v>
      </c>
      <c r="K439" t="s">
        <v>435</v>
      </c>
      <c r="L439" t="s">
        <v>497</v>
      </c>
      <c r="M439" t="s">
        <v>73</v>
      </c>
      <c r="N439" t="s">
        <v>57</v>
      </c>
      <c r="O439" t="s">
        <v>58</v>
      </c>
      <c r="P439" t="s">
        <v>108</v>
      </c>
      <c r="R439" t="s">
        <v>33</v>
      </c>
      <c r="U439" t="s">
        <v>50</v>
      </c>
      <c r="W439" t="s">
        <v>105</v>
      </c>
      <c r="Z439" t="s">
        <v>40</v>
      </c>
      <c r="AA439" t="s">
        <v>41</v>
      </c>
      <c r="AB439" t="s">
        <v>565</v>
      </c>
      <c r="AC439" t="s">
        <v>77</v>
      </c>
      <c r="AT439" t="s">
        <v>566</v>
      </c>
    </row>
    <row r="440" spans="5:46" ht="337.5" x14ac:dyDescent="0.4">
      <c r="E440">
        <v>1</v>
      </c>
      <c r="F440">
        <v>863</v>
      </c>
      <c r="G440" t="s">
        <v>25</v>
      </c>
      <c r="H440" s="1">
        <v>45583.506249999999</v>
      </c>
      <c r="I440" t="s">
        <v>26</v>
      </c>
      <c r="K440" t="s">
        <v>445</v>
      </c>
      <c r="L440" t="s">
        <v>497</v>
      </c>
      <c r="M440" t="s">
        <v>73</v>
      </c>
      <c r="N440" t="s">
        <v>57</v>
      </c>
      <c r="O440" t="s">
        <v>58</v>
      </c>
      <c r="P440" t="s">
        <v>59</v>
      </c>
      <c r="R440" t="s">
        <v>74</v>
      </c>
      <c r="S440" t="s">
        <v>35</v>
      </c>
      <c r="T440" t="s">
        <v>101</v>
      </c>
      <c r="U440" t="s">
        <v>50</v>
      </c>
      <c r="V440" t="s">
        <v>37</v>
      </c>
      <c r="W440" t="s">
        <v>52</v>
      </c>
      <c r="X440" t="s">
        <v>75</v>
      </c>
      <c r="Y440" t="s">
        <v>109</v>
      </c>
      <c r="Z440" t="s">
        <v>40</v>
      </c>
      <c r="AA440" t="s">
        <v>41</v>
      </c>
      <c r="AB440" s="2" t="s">
        <v>567</v>
      </c>
      <c r="AC440" t="s">
        <v>77</v>
      </c>
      <c r="AD440" t="s">
        <v>80</v>
      </c>
      <c r="AE440" t="s">
        <v>96</v>
      </c>
      <c r="AF440" t="s">
        <v>81</v>
      </c>
      <c r="AG440" t="s">
        <v>84</v>
      </c>
      <c r="AH440" t="s">
        <v>85</v>
      </c>
      <c r="AI440" t="s">
        <v>174</v>
      </c>
      <c r="AT440" s="2" t="s">
        <v>568</v>
      </c>
    </row>
    <row r="441" spans="5:46" ht="112.5" x14ac:dyDescent="0.4">
      <c r="E441">
        <v>1</v>
      </c>
      <c r="F441">
        <v>863</v>
      </c>
      <c r="G441" t="s">
        <v>25</v>
      </c>
      <c r="H441" s="1">
        <v>45583.505555555559</v>
      </c>
      <c r="I441" t="s">
        <v>26</v>
      </c>
      <c r="K441" t="s">
        <v>435</v>
      </c>
      <c r="L441" t="s">
        <v>497</v>
      </c>
      <c r="M441" t="s">
        <v>73</v>
      </c>
      <c r="N441" t="s">
        <v>57</v>
      </c>
      <c r="O441" t="s">
        <v>31</v>
      </c>
      <c r="Q441" t="s">
        <v>114</v>
      </c>
      <c r="R441" t="s">
        <v>33</v>
      </c>
      <c r="S441" t="s">
        <v>117</v>
      </c>
      <c r="T441" t="s">
        <v>90</v>
      </c>
      <c r="U441" t="s">
        <v>50</v>
      </c>
      <c r="V441" t="s">
        <v>103</v>
      </c>
      <c r="W441" t="s">
        <v>52</v>
      </c>
      <c r="X441" t="s">
        <v>75</v>
      </c>
      <c r="Y441" t="s">
        <v>109</v>
      </c>
      <c r="Z441" t="s">
        <v>40</v>
      </c>
      <c r="AA441" t="s">
        <v>41</v>
      </c>
      <c r="AB441" s="2" t="s">
        <v>569</v>
      </c>
      <c r="AC441" t="s">
        <v>77</v>
      </c>
      <c r="AD441" t="s">
        <v>78</v>
      </c>
      <c r="AE441" t="s">
        <v>79</v>
      </c>
      <c r="AF441" t="s">
        <v>43</v>
      </c>
      <c r="AG441" t="s">
        <v>44</v>
      </c>
      <c r="AH441" t="s">
        <v>96</v>
      </c>
      <c r="AI441" t="s">
        <v>81</v>
      </c>
      <c r="AJ441" t="s">
        <v>84</v>
      </c>
      <c r="AK441" t="s">
        <v>85</v>
      </c>
      <c r="AT441" s="2" t="s">
        <v>570</v>
      </c>
    </row>
    <row r="442" spans="5:46" ht="168.75" x14ac:dyDescent="0.4">
      <c r="E442">
        <v>1</v>
      </c>
      <c r="F442">
        <v>863</v>
      </c>
      <c r="G442" t="s">
        <v>25</v>
      </c>
      <c r="H442" s="1">
        <v>45583.505555555559</v>
      </c>
      <c r="I442" t="s">
        <v>26</v>
      </c>
      <c r="K442" t="s">
        <v>435</v>
      </c>
      <c r="L442" t="s">
        <v>497</v>
      </c>
      <c r="M442" t="s">
        <v>144</v>
      </c>
      <c r="N442" t="s">
        <v>66</v>
      </c>
      <c r="O442" t="s">
        <v>31</v>
      </c>
      <c r="Q442" t="s">
        <v>123</v>
      </c>
      <c r="R442" t="s">
        <v>164</v>
      </c>
      <c r="S442" t="s">
        <v>49</v>
      </c>
      <c r="T442" t="s">
        <v>101</v>
      </c>
      <c r="U442" t="s">
        <v>50</v>
      </c>
      <c r="V442" t="s">
        <v>115</v>
      </c>
      <c r="W442" t="s">
        <v>64</v>
      </c>
      <c r="X442" t="s">
        <v>52</v>
      </c>
      <c r="Y442" t="s">
        <v>38</v>
      </c>
      <c r="Z442" t="s">
        <v>40</v>
      </c>
      <c r="AA442" t="s">
        <v>54</v>
      </c>
      <c r="AT442" s="2" t="s">
        <v>571</v>
      </c>
    </row>
    <row r="443" spans="5:46" x14ac:dyDescent="0.4">
      <c r="E443">
        <v>1</v>
      </c>
      <c r="F443">
        <v>863</v>
      </c>
      <c r="G443" t="s">
        <v>25</v>
      </c>
      <c r="H443" s="1">
        <v>45583.504166666666</v>
      </c>
      <c r="I443" t="s">
        <v>26</v>
      </c>
      <c r="K443" t="s">
        <v>435</v>
      </c>
      <c r="L443" t="s">
        <v>497</v>
      </c>
      <c r="M443" t="s">
        <v>56</v>
      </c>
      <c r="N443" t="s">
        <v>30</v>
      </c>
      <c r="O443" t="s">
        <v>58</v>
      </c>
      <c r="P443" t="s">
        <v>190</v>
      </c>
      <c r="R443" t="s">
        <v>34</v>
      </c>
      <c r="S443" t="s">
        <v>61</v>
      </c>
      <c r="T443" t="s">
        <v>48</v>
      </c>
      <c r="U443" t="s">
        <v>50</v>
      </c>
      <c r="V443" t="s">
        <v>36</v>
      </c>
      <c r="W443" t="s">
        <v>64</v>
      </c>
      <c r="X443" t="s">
        <v>75</v>
      </c>
      <c r="Y443" t="s">
        <v>91</v>
      </c>
      <c r="Z443" t="s">
        <v>40</v>
      </c>
      <c r="AA443" t="s">
        <v>41</v>
      </c>
      <c r="AB443" t="s">
        <v>572</v>
      </c>
      <c r="AC443" t="s">
        <v>81</v>
      </c>
      <c r="AD443" t="s">
        <v>85</v>
      </c>
      <c r="AT443" t="s">
        <v>573</v>
      </c>
    </row>
    <row r="444" spans="5:46" ht="243.75" x14ac:dyDescent="0.4">
      <c r="E444">
        <v>1</v>
      </c>
      <c r="F444">
        <v>863</v>
      </c>
      <c r="G444" t="s">
        <v>25</v>
      </c>
      <c r="H444" s="1">
        <v>45583.504166666666</v>
      </c>
      <c r="I444" t="s">
        <v>26</v>
      </c>
      <c r="K444" t="s">
        <v>435</v>
      </c>
      <c r="L444" t="s">
        <v>497</v>
      </c>
      <c r="M444" t="s">
        <v>56</v>
      </c>
      <c r="N444" t="s">
        <v>30</v>
      </c>
      <c r="O444" t="s">
        <v>58</v>
      </c>
      <c r="P444" t="s">
        <v>190</v>
      </c>
      <c r="R444" t="s">
        <v>33</v>
      </c>
      <c r="S444" t="s">
        <v>60</v>
      </c>
      <c r="T444" t="s">
        <v>61</v>
      </c>
      <c r="U444" t="s">
        <v>50</v>
      </c>
      <c r="V444" t="s">
        <v>37</v>
      </c>
      <c r="W444" t="s">
        <v>64</v>
      </c>
      <c r="X444" t="s">
        <v>52</v>
      </c>
      <c r="Y444" t="s">
        <v>75</v>
      </c>
      <c r="Z444" t="s">
        <v>40</v>
      </c>
      <c r="AA444" t="s">
        <v>41</v>
      </c>
      <c r="AB444" t="s">
        <v>574</v>
      </c>
      <c r="AC444" t="s">
        <v>78</v>
      </c>
      <c r="AD444" t="s">
        <v>93</v>
      </c>
      <c r="AE444" t="s">
        <v>81</v>
      </c>
      <c r="AF444" t="s">
        <v>85</v>
      </c>
      <c r="AG444" t="s">
        <v>97</v>
      </c>
      <c r="AT444" s="2" t="s">
        <v>575</v>
      </c>
    </row>
    <row r="445" spans="5:46" ht="75" x14ac:dyDescent="0.4">
      <c r="E445">
        <v>1</v>
      </c>
      <c r="F445">
        <v>863</v>
      </c>
      <c r="G445" t="s">
        <v>25</v>
      </c>
      <c r="H445" s="1">
        <v>45583.470138888886</v>
      </c>
      <c r="I445" t="s">
        <v>26</v>
      </c>
      <c r="K445" t="s">
        <v>435</v>
      </c>
      <c r="L445" t="s">
        <v>456</v>
      </c>
      <c r="M445" t="s">
        <v>56</v>
      </c>
      <c r="N445" t="s">
        <v>57</v>
      </c>
      <c r="O445" t="s">
        <v>58</v>
      </c>
      <c r="P445" t="s">
        <v>190</v>
      </c>
      <c r="R445" t="s">
        <v>61</v>
      </c>
      <c r="S445" t="s">
        <v>118</v>
      </c>
      <c r="T445" t="s">
        <v>101</v>
      </c>
      <c r="U445" t="s">
        <v>102</v>
      </c>
      <c r="V445" t="s">
        <v>68</v>
      </c>
      <c r="W445" t="s">
        <v>38</v>
      </c>
      <c r="X445" t="s">
        <v>111</v>
      </c>
      <c r="Z445" t="s">
        <v>40</v>
      </c>
      <c r="AA445" t="s">
        <v>41</v>
      </c>
      <c r="AB445" t="s">
        <v>576</v>
      </c>
      <c r="AC445" t="s">
        <v>77</v>
      </c>
      <c r="AD445" t="s">
        <v>44</v>
      </c>
      <c r="AT445" s="2" t="s">
        <v>577</v>
      </c>
    </row>
    <row r="446" spans="5:46" x14ac:dyDescent="0.4">
      <c r="E446">
        <v>1</v>
      </c>
      <c r="F446">
        <v>863</v>
      </c>
      <c r="G446" t="s">
        <v>25</v>
      </c>
      <c r="H446" s="1">
        <v>45583.466666666667</v>
      </c>
      <c r="I446" t="s">
        <v>26</v>
      </c>
      <c r="K446" t="s">
        <v>435</v>
      </c>
      <c r="L446" t="s">
        <v>456</v>
      </c>
      <c r="M446" t="s">
        <v>29</v>
      </c>
      <c r="N446" t="s">
        <v>30</v>
      </c>
      <c r="O446" t="s">
        <v>31</v>
      </c>
      <c r="Q446" t="s">
        <v>578</v>
      </c>
      <c r="R446" t="s">
        <v>61</v>
      </c>
      <c r="S446" t="s">
        <v>154</v>
      </c>
      <c r="T446" t="s">
        <v>110</v>
      </c>
      <c r="U446" t="s">
        <v>103</v>
      </c>
      <c r="W446" t="s">
        <v>91</v>
      </c>
      <c r="X446" t="s">
        <v>39</v>
      </c>
      <c r="Y446" t="s">
        <v>579</v>
      </c>
      <c r="Z446" t="s">
        <v>40</v>
      </c>
      <c r="AA446" t="s">
        <v>54</v>
      </c>
      <c r="AT446" t="s">
        <v>580</v>
      </c>
    </row>
    <row r="447" spans="5:46" x14ac:dyDescent="0.4">
      <c r="E447">
        <v>1</v>
      </c>
      <c r="F447">
        <v>863</v>
      </c>
      <c r="G447" t="s">
        <v>25</v>
      </c>
      <c r="H447" s="1">
        <v>45583.46597222222</v>
      </c>
      <c r="I447" t="s">
        <v>26</v>
      </c>
      <c r="K447" t="s">
        <v>435</v>
      </c>
      <c r="L447" t="s">
        <v>456</v>
      </c>
      <c r="M447" t="s">
        <v>29</v>
      </c>
      <c r="N447" t="s">
        <v>122</v>
      </c>
      <c r="O447" t="s">
        <v>31</v>
      </c>
      <c r="Q447" t="s">
        <v>88</v>
      </c>
      <c r="R447" t="s">
        <v>89</v>
      </c>
      <c r="S447" t="s">
        <v>154</v>
      </c>
      <c r="T447" t="s">
        <v>101</v>
      </c>
      <c r="U447" t="s">
        <v>102</v>
      </c>
      <c r="V447" t="s">
        <v>63</v>
      </c>
      <c r="W447" t="s">
        <v>52</v>
      </c>
      <c r="X447" t="s">
        <v>38</v>
      </c>
      <c r="Y447" t="s">
        <v>71</v>
      </c>
      <c r="Z447" t="s">
        <v>40</v>
      </c>
      <c r="AA447" t="s">
        <v>41</v>
      </c>
      <c r="AB447" t="s">
        <v>581</v>
      </c>
      <c r="AC447" t="s">
        <v>78</v>
      </c>
      <c r="AD447" t="s">
        <v>43</v>
      </c>
      <c r="AE447" t="s">
        <v>84</v>
      </c>
      <c r="AT447" t="s">
        <v>582</v>
      </c>
    </row>
    <row r="448" spans="5:46" x14ac:dyDescent="0.4">
      <c r="E448">
        <v>1</v>
      </c>
      <c r="F448">
        <v>863</v>
      </c>
      <c r="G448" t="s">
        <v>25</v>
      </c>
      <c r="H448" s="1">
        <v>45583.465277777781</v>
      </c>
      <c r="I448" t="s">
        <v>26</v>
      </c>
      <c r="K448" t="s">
        <v>55</v>
      </c>
      <c r="L448" t="s">
        <v>456</v>
      </c>
      <c r="M448" t="s">
        <v>29</v>
      </c>
      <c r="N448" t="s">
        <v>30</v>
      </c>
      <c r="O448" t="s">
        <v>31</v>
      </c>
      <c r="Q448" t="s">
        <v>88</v>
      </c>
      <c r="R448" t="s">
        <v>74</v>
      </c>
      <c r="S448" t="s">
        <v>117</v>
      </c>
      <c r="T448" t="s">
        <v>35</v>
      </c>
      <c r="U448" t="s">
        <v>50</v>
      </c>
      <c r="V448" t="s">
        <v>115</v>
      </c>
      <c r="W448" t="s">
        <v>39</v>
      </c>
      <c r="X448" t="s">
        <v>109</v>
      </c>
      <c r="Y448" t="s">
        <v>111</v>
      </c>
      <c r="Z448" t="s">
        <v>40</v>
      </c>
      <c r="AA448" t="s">
        <v>54</v>
      </c>
    </row>
    <row r="449" spans="5:46" x14ac:dyDescent="0.4">
      <c r="E449">
        <v>1</v>
      </c>
      <c r="F449">
        <v>863</v>
      </c>
      <c r="G449" t="s">
        <v>25</v>
      </c>
      <c r="H449" s="1">
        <v>45583.465277777781</v>
      </c>
      <c r="I449" t="s">
        <v>26</v>
      </c>
      <c r="K449" t="s">
        <v>435</v>
      </c>
      <c r="L449" t="s">
        <v>456</v>
      </c>
      <c r="M449" t="s">
        <v>29</v>
      </c>
      <c r="N449" t="s">
        <v>30</v>
      </c>
      <c r="O449" t="s">
        <v>31</v>
      </c>
      <c r="Q449" t="s">
        <v>583</v>
      </c>
      <c r="R449" t="s">
        <v>33</v>
      </c>
      <c r="S449" t="s">
        <v>61</v>
      </c>
      <c r="T449" t="s">
        <v>101</v>
      </c>
      <c r="U449" t="s">
        <v>102</v>
      </c>
      <c r="V449" t="s">
        <v>584</v>
      </c>
      <c r="W449" t="s">
        <v>38</v>
      </c>
      <c r="X449" t="s">
        <v>585</v>
      </c>
      <c r="Z449" t="s">
        <v>40</v>
      </c>
      <c r="AA449" t="s">
        <v>54</v>
      </c>
      <c r="AT449" t="s">
        <v>586</v>
      </c>
    </row>
    <row r="450" spans="5:46" x14ac:dyDescent="0.4">
      <c r="E450">
        <v>1</v>
      </c>
      <c r="F450">
        <v>863</v>
      </c>
      <c r="G450" t="s">
        <v>25</v>
      </c>
      <c r="H450" s="1">
        <v>45583.463888888888</v>
      </c>
      <c r="I450" t="s">
        <v>26</v>
      </c>
      <c r="K450" t="s">
        <v>435</v>
      </c>
      <c r="L450" t="s">
        <v>456</v>
      </c>
      <c r="M450" t="s">
        <v>56</v>
      </c>
      <c r="N450" t="s">
        <v>57</v>
      </c>
      <c r="O450" t="s">
        <v>58</v>
      </c>
      <c r="P450" t="s">
        <v>190</v>
      </c>
      <c r="U450" t="s">
        <v>50</v>
      </c>
      <c r="V450" t="s">
        <v>37</v>
      </c>
      <c r="W450" t="s">
        <v>64</v>
      </c>
      <c r="X450" t="s">
        <v>75</v>
      </c>
      <c r="Y450" t="s">
        <v>91</v>
      </c>
      <c r="Z450" t="s">
        <v>40</v>
      </c>
      <c r="AA450" t="s">
        <v>54</v>
      </c>
      <c r="AT450" t="s">
        <v>468</v>
      </c>
    </row>
    <row r="451" spans="5:46" x14ac:dyDescent="0.4">
      <c r="E451">
        <v>1</v>
      </c>
      <c r="F451">
        <v>863</v>
      </c>
      <c r="G451" t="s">
        <v>25</v>
      </c>
      <c r="H451" s="1">
        <v>45583.462500000001</v>
      </c>
      <c r="I451" t="s">
        <v>26</v>
      </c>
      <c r="K451" t="s">
        <v>435</v>
      </c>
      <c r="L451" t="s">
        <v>456</v>
      </c>
      <c r="M451" t="s">
        <v>56</v>
      </c>
      <c r="N451" t="s">
        <v>57</v>
      </c>
      <c r="O451" t="s">
        <v>58</v>
      </c>
      <c r="P451" t="s">
        <v>108</v>
      </c>
      <c r="R451" t="s">
        <v>34</v>
      </c>
      <c r="S451" t="s">
        <v>74</v>
      </c>
      <c r="T451" t="s">
        <v>90</v>
      </c>
      <c r="U451" t="s">
        <v>50</v>
      </c>
      <c r="V451" t="s">
        <v>37</v>
      </c>
      <c r="W451" t="s">
        <v>75</v>
      </c>
      <c r="X451" t="s">
        <v>125</v>
      </c>
      <c r="Y451" t="s">
        <v>105</v>
      </c>
      <c r="Z451" t="s">
        <v>180</v>
      </c>
      <c r="AT451" t="s">
        <v>587</v>
      </c>
    </row>
    <row r="452" spans="5:46" x14ac:dyDescent="0.4">
      <c r="E452">
        <v>1</v>
      </c>
      <c r="F452">
        <v>863</v>
      </c>
      <c r="G452" t="s">
        <v>25</v>
      </c>
      <c r="H452" s="1">
        <v>45583.462500000001</v>
      </c>
      <c r="I452" t="s">
        <v>26</v>
      </c>
      <c r="K452" t="s">
        <v>435</v>
      </c>
      <c r="L452" t="s">
        <v>456</v>
      </c>
      <c r="M452" t="s">
        <v>29</v>
      </c>
      <c r="N452" t="s">
        <v>122</v>
      </c>
      <c r="O452" t="s">
        <v>31</v>
      </c>
      <c r="Q452" t="s">
        <v>123</v>
      </c>
      <c r="R452" t="s">
        <v>33</v>
      </c>
      <c r="S452" t="s">
        <v>89</v>
      </c>
      <c r="T452" t="s">
        <v>154</v>
      </c>
      <c r="U452" t="s">
        <v>235</v>
      </c>
      <c r="V452" t="s">
        <v>102</v>
      </c>
      <c r="W452" t="s">
        <v>64</v>
      </c>
      <c r="X452" t="s">
        <v>125</v>
      </c>
      <c r="Y452" t="s">
        <v>38</v>
      </c>
      <c r="AC452" t="s">
        <v>81</v>
      </c>
    </row>
    <row r="453" spans="5:46" x14ac:dyDescent="0.4">
      <c r="E453">
        <v>1</v>
      </c>
      <c r="F453">
        <v>863</v>
      </c>
      <c r="G453" t="s">
        <v>25</v>
      </c>
      <c r="H453" s="1">
        <v>45583.461805555555</v>
      </c>
      <c r="I453" t="s">
        <v>26</v>
      </c>
      <c r="K453" t="s">
        <v>435</v>
      </c>
      <c r="L453" t="s">
        <v>456</v>
      </c>
      <c r="M453" t="s">
        <v>56</v>
      </c>
      <c r="N453" t="s">
        <v>57</v>
      </c>
      <c r="O453" t="s">
        <v>31</v>
      </c>
      <c r="Q453" t="s">
        <v>123</v>
      </c>
      <c r="R453" t="s">
        <v>60</v>
      </c>
      <c r="S453" t="s">
        <v>117</v>
      </c>
      <c r="T453" t="s">
        <v>48</v>
      </c>
      <c r="U453" t="s">
        <v>63</v>
      </c>
      <c r="W453" t="s">
        <v>38</v>
      </c>
      <c r="Z453" t="s">
        <v>40</v>
      </c>
      <c r="AA453" t="s">
        <v>54</v>
      </c>
    </row>
    <row r="454" spans="5:46" ht="131.25" x14ac:dyDescent="0.4">
      <c r="E454">
        <v>1</v>
      </c>
      <c r="F454">
        <v>863</v>
      </c>
      <c r="G454" t="s">
        <v>25</v>
      </c>
      <c r="H454" s="1">
        <v>45583.461805555555</v>
      </c>
      <c r="I454" t="s">
        <v>26</v>
      </c>
      <c r="K454" t="s">
        <v>435</v>
      </c>
      <c r="L454" t="s">
        <v>456</v>
      </c>
      <c r="M454" t="s">
        <v>56</v>
      </c>
      <c r="N454" t="s">
        <v>57</v>
      </c>
      <c r="O454" t="s">
        <v>58</v>
      </c>
      <c r="P454" t="s">
        <v>108</v>
      </c>
      <c r="R454" t="s">
        <v>34</v>
      </c>
      <c r="S454" t="s">
        <v>61</v>
      </c>
      <c r="T454" t="s">
        <v>101</v>
      </c>
      <c r="U454" t="s">
        <v>50</v>
      </c>
      <c r="V454" t="s">
        <v>102</v>
      </c>
      <c r="W454" t="s">
        <v>38</v>
      </c>
      <c r="X454" t="s">
        <v>39</v>
      </c>
      <c r="Y454" t="s">
        <v>72</v>
      </c>
      <c r="Z454" t="s">
        <v>40</v>
      </c>
      <c r="AA454" t="s">
        <v>41</v>
      </c>
      <c r="AB454" s="2" t="s">
        <v>588</v>
      </c>
      <c r="AC454" t="s">
        <v>78</v>
      </c>
      <c r="AD454" t="s">
        <v>82</v>
      </c>
    </row>
    <row r="455" spans="5:46" x14ac:dyDescent="0.4">
      <c r="E455">
        <v>1</v>
      </c>
      <c r="F455">
        <v>863</v>
      </c>
      <c r="G455" t="s">
        <v>25</v>
      </c>
      <c r="H455" s="1">
        <v>45583.461111111108</v>
      </c>
      <c r="I455" t="s">
        <v>26</v>
      </c>
      <c r="K455" t="s">
        <v>435</v>
      </c>
      <c r="L455" t="s">
        <v>456</v>
      </c>
      <c r="M455" t="s">
        <v>73</v>
      </c>
      <c r="N455" t="s">
        <v>30</v>
      </c>
      <c r="O455" t="s">
        <v>58</v>
      </c>
      <c r="P455" t="s">
        <v>134</v>
      </c>
      <c r="R455" t="s">
        <v>74</v>
      </c>
      <c r="S455" t="s">
        <v>89</v>
      </c>
      <c r="T455" t="s">
        <v>101</v>
      </c>
      <c r="U455" t="s">
        <v>50</v>
      </c>
      <c r="V455" t="s">
        <v>37</v>
      </c>
      <c r="W455" t="s">
        <v>52</v>
      </c>
      <c r="X455" t="s">
        <v>75</v>
      </c>
      <c r="Y455" t="s">
        <v>105</v>
      </c>
      <c r="Z455" t="s">
        <v>180</v>
      </c>
    </row>
    <row r="456" spans="5:46" x14ac:dyDescent="0.4">
      <c r="E456">
        <v>1</v>
      </c>
      <c r="F456">
        <v>863</v>
      </c>
      <c r="G456" t="s">
        <v>25</v>
      </c>
      <c r="H456" s="1">
        <v>45583.460416666669</v>
      </c>
      <c r="I456" t="s">
        <v>26</v>
      </c>
      <c r="M456" t="s">
        <v>56</v>
      </c>
      <c r="N456" t="s">
        <v>30</v>
      </c>
      <c r="O456" t="s">
        <v>58</v>
      </c>
      <c r="P456" t="s">
        <v>32</v>
      </c>
      <c r="R456" t="s">
        <v>74</v>
      </c>
      <c r="S456" t="s">
        <v>47</v>
      </c>
      <c r="T456" t="s">
        <v>101</v>
      </c>
      <c r="U456" t="s">
        <v>50</v>
      </c>
      <c r="W456" t="s">
        <v>38</v>
      </c>
      <c r="Z456" t="s">
        <v>180</v>
      </c>
      <c r="AT456" t="s">
        <v>589</v>
      </c>
    </row>
    <row r="457" spans="5:46" x14ac:dyDescent="0.4">
      <c r="E457">
        <v>1</v>
      </c>
      <c r="F457">
        <v>863</v>
      </c>
      <c r="G457" t="s">
        <v>25</v>
      </c>
      <c r="H457" s="1">
        <v>45583.460416666669</v>
      </c>
      <c r="I457" t="s">
        <v>26</v>
      </c>
      <c r="K457" t="s">
        <v>55</v>
      </c>
      <c r="L457" t="s">
        <v>456</v>
      </c>
      <c r="M457" t="s">
        <v>73</v>
      </c>
      <c r="N457" t="s">
        <v>30</v>
      </c>
      <c r="O457" t="s">
        <v>58</v>
      </c>
      <c r="P457" t="s">
        <v>108</v>
      </c>
      <c r="R457" t="s">
        <v>74</v>
      </c>
      <c r="S457" t="s">
        <v>89</v>
      </c>
      <c r="T457" t="s">
        <v>101</v>
      </c>
      <c r="U457" t="s">
        <v>36</v>
      </c>
      <c r="V457" t="s">
        <v>103</v>
      </c>
      <c r="W457" t="s">
        <v>38</v>
      </c>
      <c r="X457" t="s">
        <v>70</v>
      </c>
      <c r="Y457" t="s">
        <v>109</v>
      </c>
      <c r="Z457" t="s">
        <v>40</v>
      </c>
      <c r="AA457" t="s">
        <v>54</v>
      </c>
      <c r="AT457" t="s">
        <v>590</v>
      </c>
    </row>
    <row r="458" spans="5:46" x14ac:dyDescent="0.4">
      <c r="E458">
        <v>1</v>
      </c>
      <c r="F458">
        <v>863</v>
      </c>
      <c r="G458" t="s">
        <v>25</v>
      </c>
      <c r="H458" s="1">
        <v>45583.460416666669</v>
      </c>
      <c r="I458" t="s">
        <v>26</v>
      </c>
      <c r="K458" t="s">
        <v>435</v>
      </c>
      <c r="L458" t="s">
        <v>456</v>
      </c>
      <c r="M458" t="s">
        <v>29</v>
      </c>
      <c r="N458" t="s">
        <v>57</v>
      </c>
      <c r="O458" t="s">
        <v>31</v>
      </c>
      <c r="Q458" t="s">
        <v>88</v>
      </c>
      <c r="R458" t="s">
        <v>33</v>
      </c>
      <c r="S458" t="s">
        <v>74</v>
      </c>
      <c r="T458" t="s">
        <v>89</v>
      </c>
      <c r="U458" t="s">
        <v>36</v>
      </c>
      <c r="V458" t="s">
        <v>63</v>
      </c>
      <c r="W458" t="s">
        <v>64</v>
      </c>
      <c r="X458" t="s">
        <v>71</v>
      </c>
      <c r="Y458" t="s">
        <v>111</v>
      </c>
      <c r="Z458" t="s">
        <v>40</v>
      </c>
      <c r="AA458" t="s">
        <v>41</v>
      </c>
      <c r="AB458" t="s">
        <v>591</v>
      </c>
      <c r="AC458" t="s">
        <v>77</v>
      </c>
      <c r="AD458" t="s">
        <v>78</v>
      </c>
    </row>
    <row r="459" spans="5:46" x14ac:dyDescent="0.4">
      <c r="E459">
        <v>1</v>
      </c>
      <c r="F459">
        <v>863</v>
      </c>
      <c r="G459" t="s">
        <v>25</v>
      </c>
      <c r="H459" s="1">
        <v>45583.459722222222</v>
      </c>
      <c r="I459" t="s">
        <v>26</v>
      </c>
      <c r="K459" t="s">
        <v>435</v>
      </c>
      <c r="L459" t="s">
        <v>456</v>
      </c>
      <c r="M459" t="s">
        <v>73</v>
      </c>
      <c r="N459" t="s">
        <v>57</v>
      </c>
      <c r="O459" t="s">
        <v>58</v>
      </c>
      <c r="P459" t="s">
        <v>190</v>
      </c>
      <c r="R459" t="s">
        <v>89</v>
      </c>
      <c r="S459" t="s">
        <v>48</v>
      </c>
      <c r="T459" t="s">
        <v>110</v>
      </c>
      <c r="U459" t="s">
        <v>50</v>
      </c>
      <c r="V459" t="s">
        <v>36</v>
      </c>
      <c r="W459" t="s">
        <v>52</v>
      </c>
      <c r="X459" t="s">
        <v>91</v>
      </c>
      <c r="Y459" t="s">
        <v>111</v>
      </c>
      <c r="Z459" t="s">
        <v>40</v>
      </c>
      <c r="AA459" t="s">
        <v>41</v>
      </c>
      <c r="AB459" t="s">
        <v>592</v>
      </c>
      <c r="AC459" t="s">
        <v>43</v>
      </c>
      <c r="AD459" t="s">
        <v>174</v>
      </c>
      <c r="AT459" t="s">
        <v>593</v>
      </c>
    </row>
    <row r="460" spans="5:46" x14ac:dyDescent="0.4">
      <c r="E460">
        <v>1</v>
      </c>
      <c r="F460">
        <v>863</v>
      </c>
      <c r="G460" t="s">
        <v>25</v>
      </c>
      <c r="H460" s="1">
        <v>45583.458333333336</v>
      </c>
      <c r="I460" t="s">
        <v>26</v>
      </c>
      <c r="K460" t="s">
        <v>435</v>
      </c>
      <c r="L460" t="s">
        <v>456</v>
      </c>
      <c r="M460" t="s">
        <v>29</v>
      </c>
      <c r="N460" t="s">
        <v>30</v>
      </c>
      <c r="O460" t="s">
        <v>58</v>
      </c>
      <c r="P460" t="s">
        <v>32</v>
      </c>
      <c r="R460" t="s">
        <v>117</v>
      </c>
      <c r="U460" t="s">
        <v>132</v>
      </c>
      <c r="W460" t="s">
        <v>125</v>
      </c>
      <c r="Z460" t="s">
        <v>40</v>
      </c>
      <c r="AA460" t="s">
        <v>54</v>
      </c>
    </row>
    <row r="461" spans="5:46" ht="112.5" x14ac:dyDescent="0.4">
      <c r="E461">
        <v>1</v>
      </c>
      <c r="F461">
        <v>863</v>
      </c>
      <c r="G461" t="s">
        <v>25</v>
      </c>
      <c r="H461" s="1">
        <v>45583.458333333336</v>
      </c>
      <c r="I461" t="s">
        <v>26</v>
      </c>
      <c r="K461" t="s">
        <v>237</v>
      </c>
      <c r="L461" t="s">
        <v>456</v>
      </c>
      <c r="M461" t="s">
        <v>56</v>
      </c>
      <c r="N461" t="s">
        <v>30</v>
      </c>
      <c r="O461" t="s">
        <v>31</v>
      </c>
      <c r="Q461" t="s">
        <v>123</v>
      </c>
      <c r="R461" t="s">
        <v>34</v>
      </c>
      <c r="S461" t="s">
        <v>74</v>
      </c>
      <c r="T461" t="s">
        <v>48</v>
      </c>
      <c r="U461" t="s">
        <v>50</v>
      </c>
      <c r="V461" t="s">
        <v>37</v>
      </c>
      <c r="W461" t="s">
        <v>125</v>
      </c>
      <c r="X461" t="s">
        <v>91</v>
      </c>
      <c r="Y461" t="s">
        <v>38</v>
      </c>
      <c r="Z461" t="s">
        <v>40</v>
      </c>
      <c r="AA461" t="s">
        <v>41</v>
      </c>
      <c r="AB461" s="2" t="s">
        <v>594</v>
      </c>
      <c r="AC461" t="s">
        <v>77</v>
      </c>
      <c r="AD461" t="s">
        <v>43</v>
      </c>
      <c r="AE461" t="s">
        <v>81</v>
      </c>
      <c r="AF461" t="s">
        <v>97</v>
      </c>
    </row>
    <row r="462" spans="5:46" x14ac:dyDescent="0.4">
      <c r="E462">
        <v>1</v>
      </c>
      <c r="F462">
        <v>863</v>
      </c>
      <c r="G462" t="s">
        <v>25</v>
      </c>
      <c r="H462" s="1">
        <v>45583.458333333336</v>
      </c>
      <c r="I462" t="s">
        <v>26</v>
      </c>
      <c r="K462" t="s">
        <v>55</v>
      </c>
      <c r="L462" t="s">
        <v>456</v>
      </c>
      <c r="M462" t="s">
        <v>29</v>
      </c>
      <c r="N462" t="s">
        <v>30</v>
      </c>
      <c r="O462" t="s">
        <v>31</v>
      </c>
      <c r="Q462" t="s">
        <v>32</v>
      </c>
      <c r="R462" t="s">
        <v>33</v>
      </c>
      <c r="S462" t="s">
        <v>74</v>
      </c>
      <c r="T462" t="s">
        <v>90</v>
      </c>
      <c r="U462" t="s">
        <v>50</v>
      </c>
      <c r="V462" t="s">
        <v>103</v>
      </c>
      <c r="W462" t="s">
        <v>105</v>
      </c>
      <c r="X462" t="s">
        <v>91</v>
      </c>
      <c r="Y462" t="s">
        <v>38</v>
      </c>
      <c r="Z462" t="s">
        <v>40</v>
      </c>
      <c r="AA462" t="s">
        <v>41</v>
      </c>
      <c r="AB462" t="s">
        <v>595</v>
      </c>
      <c r="AC462" t="s">
        <v>79</v>
      </c>
      <c r="AD462" t="s">
        <v>81</v>
      </c>
      <c r="AE462" t="s">
        <v>84</v>
      </c>
      <c r="AT462" t="s">
        <v>596</v>
      </c>
    </row>
    <row r="463" spans="5:46" x14ac:dyDescent="0.4">
      <c r="E463">
        <v>1</v>
      </c>
      <c r="F463">
        <v>863</v>
      </c>
      <c r="G463" t="s">
        <v>25</v>
      </c>
      <c r="H463" s="1">
        <v>45583.458333333336</v>
      </c>
      <c r="I463" t="s">
        <v>26</v>
      </c>
      <c r="K463" t="s">
        <v>435</v>
      </c>
      <c r="L463" t="s">
        <v>456</v>
      </c>
      <c r="M463" t="s">
        <v>56</v>
      </c>
      <c r="N463" t="s">
        <v>30</v>
      </c>
      <c r="O463" t="s">
        <v>58</v>
      </c>
      <c r="P463" t="s">
        <v>59</v>
      </c>
      <c r="R463" t="s">
        <v>34</v>
      </c>
      <c r="S463" t="s">
        <v>48</v>
      </c>
      <c r="T463" t="s">
        <v>101</v>
      </c>
      <c r="U463" t="s">
        <v>50</v>
      </c>
      <c r="V463" t="s">
        <v>37</v>
      </c>
      <c r="W463" t="s">
        <v>52</v>
      </c>
      <c r="X463" t="s">
        <v>125</v>
      </c>
      <c r="Z463" t="s">
        <v>40</v>
      </c>
      <c r="AA463" t="s">
        <v>41</v>
      </c>
      <c r="AB463" t="s">
        <v>597</v>
      </c>
      <c r="AC463" t="s">
        <v>78</v>
      </c>
      <c r="AD463" t="s">
        <v>84</v>
      </c>
      <c r="AE463" t="s">
        <v>85</v>
      </c>
    </row>
    <row r="464" spans="5:46" x14ac:dyDescent="0.4">
      <c r="E464">
        <v>1</v>
      </c>
      <c r="F464">
        <v>863</v>
      </c>
      <c r="G464" t="s">
        <v>25</v>
      </c>
      <c r="H464" s="1">
        <v>45583.456944444442</v>
      </c>
      <c r="I464" t="s">
        <v>26</v>
      </c>
      <c r="K464" t="s">
        <v>435</v>
      </c>
      <c r="L464" t="s">
        <v>456</v>
      </c>
      <c r="M464" t="s">
        <v>56</v>
      </c>
      <c r="N464" t="s">
        <v>57</v>
      </c>
      <c r="O464" t="s">
        <v>58</v>
      </c>
      <c r="P464" t="s">
        <v>32</v>
      </c>
      <c r="R464" t="s">
        <v>33</v>
      </c>
      <c r="S464" t="s">
        <v>34</v>
      </c>
      <c r="T464" t="s">
        <v>117</v>
      </c>
      <c r="U464" t="s">
        <v>37</v>
      </c>
      <c r="W464" t="s">
        <v>52</v>
      </c>
      <c r="X464" t="s">
        <v>75</v>
      </c>
      <c r="Y464" t="s">
        <v>91</v>
      </c>
      <c r="Z464" t="s">
        <v>40</v>
      </c>
      <c r="AA464" t="s">
        <v>41</v>
      </c>
      <c r="AB464" t="s">
        <v>598</v>
      </c>
      <c r="AC464" t="s">
        <v>85</v>
      </c>
    </row>
    <row r="465" spans="5:46" ht="409.5" x14ac:dyDescent="0.4">
      <c r="E465">
        <v>1</v>
      </c>
      <c r="F465">
        <v>863</v>
      </c>
      <c r="G465" t="s">
        <v>25</v>
      </c>
      <c r="H465" s="1">
        <v>45583.453472222223</v>
      </c>
      <c r="I465" t="s">
        <v>26</v>
      </c>
      <c r="K465" t="s">
        <v>237</v>
      </c>
      <c r="L465" t="s">
        <v>599</v>
      </c>
      <c r="M465" t="s">
        <v>56</v>
      </c>
      <c r="N465" t="s">
        <v>57</v>
      </c>
      <c r="O465" t="s">
        <v>58</v>
      </c>
      <c r="P465" t="s">
        <v>59</v>
      </c>
      <c r="R465" t="s">
        <v>34</v>
      </c>
      <c r="S465" t="s">
        <v>74</v>
      </c>
      <c r="T465" t="s">
        <v>47</v>
      </c>
      <c r="U465" t="s">
        <v>50</v>
      </c>
      <c r="V465" t="s">
        <v>115</v>
      </c>
      <c r="W465" t="s">
        <v>125</v>
      </c>
      <c r="X465" t="s">
        <v>105</v>
      </c>
      <c r="Y465" t="s">
        <v>99</v>
      </c>
      <c r="Z465" t="s">
        <v>40</v>
      </c>
      <c r="AA465" t="s">
        <v>41</v>
      </c>
      <c r="AB465" s="2" t="s">
        <v>600</v>
      </c>
      <c r="AC465" t="s">
        <v>77</v>
      </c>
      <c r="AD465" t="s">
        <v>78</v>
      </c>
      <c r="AE465" t="s">
        <v>79</v>
      </c>
      <c r="AF465" t="s">
        <v>80</v>
      </c>
      <c r="AG465" t="s">
        <v>93</v>
      </c>
      <c r="AH465" t="s">
        <v>43</v>
      </c>
      <c r="AI465" t="s">
        <v>44</v>
      </c>
      <c r="AJ465" t="s">
        <v>94</v>
      </c>
      <c r="AK465" t="s">
        <v>95</v>
      </c>
      <c r="AL465" t="s">
        <v>96</v>
      </c>
      <c r="AM465" t="s">
        <v>81</v>
      </c>
      <c r="AN465" t="s">
        <v>82</v>
      </c>
      <c r="AO465" t="s">
        <v>83</v>
      </c>
      <c r="AP465" t="s">
        <v>84</v>
      </c>
      <c r="AQ465" t="s">
        <v>85</v>
      </c>
      <c r="AR465" t="s">
        <v>97</v>
      </c>
      <c r="AS465" t="s">
        <v>174</v>
      </c>
      <c r="AT465" s="2" t="s">
        <v>601</v>
      </c>
    </row>
    <row r="466" spans="5:46" x14ac:dyDescent="0.4">
      <c r="E466">
        <v>1</v>
      </c>
      <c r="F466">
        <v>863</v>
      </c>
      <c r="G466" t="s">
        <v>25</v>
      </c>
      <c r="H466" s="1">
        <v>45583.45208333333</v>
      </c>
      <c r="I466" t="s">
        <v>26</v>
      </c>
      <c r="K466" t="s">
        <v>237</v>
      </c>
      <c r="L466" t="s">
        <v>599</v>
      </c>
      <c r="M466" t="s">
        <v>73</v>
      </c>
      <c r="N466" t="s">
        <v>57</v>
      </c>
      <c r="O466" t="s">
        <v>58</v>
      </c>
      <c r="P466" t="s">
        <v>134</v>
      </c>
      <c r="R466" t="s">
        <v>74</v>
      </c>
      <c r="S466" t="s">
        <v>48</v>
      </c>
      <c r="T466" t="s">
        <v>101</v>
      </c>
      <c r="U466" t="s">
        <v>50</v>
      </c>
      <c r="V466" t="s">
        <v>103</v>
      </c>
      <c r="W466" t="s">
        <v>75</v>
      </c>
      <c r="X466" t="s">
        <v>91</v>
      </c>
      <c r="Y466" t="s">
        <v>39</v>
      </c>
      <c r="Z466" t="s">
        <v>40</v>
      </c>
      <c r="AA466" t="s">
        <v>54</v>
      </c>
      <c r="AT466" t="s">
        <v>602</v>
      </c>
    </row>
    <row r="467" spans="5:46" x14ac:dyDescent="0.4">
      <c r="E467">
        <v>1</v>
      </c>
      <c r="F467">
        <v>863</v>
      </c>
      <c r="G467" t="s">
        <v>25</v>
      </c>
      <c r="H467" s="1">
        <v>45583.451388888891</v>
      </c>
      <c r="I467" t="s">
        <v>26</v>
      </c>
      <c r="K467" t="s">
        <v>55</v>
      </c>
      <c r="L467" t="s">
        <v>599</v>
      </c>
      <c r="M467" t="s">
        <v>29</v>
      </c>
      <c r="N467" t="s">
        <v>30</v>
      </c>
      <c r="O467" t="s">
        <v>58</v>
      </c>
      <c r="P467" t="s">
        <v>108</v>
      </c>
      <c r="R467" t="s">
        <v>35</v>
      </c>
      <c r="S467" t="s">
        <v>48</v>
      </c>
      <c r="T467" t="s">
        <v>110</v>
      </c>
      <c r="U467" t="s">
        <v>482</v>
      </c>
      <c r="W467" t="s">
        <v>91</v>
      </c>
      <c r="X467" t="s">
        <v>162</v>
      </c>
      <c r="Z467" t="s">
        <v>40</v>
      </c>
      <c r="AA467" t="s">
        <v>54</v>
      </c>
    </row>
    <row r="468" spans="5:46" x14ac:dyDescent="0.4">
      <c r="E468">
        <v>1</v>
      </c>
      <c r="F468">
        <v>863</v>
      </c>
      <c r="G468" t="s">
        <v>25</v>
      </c>
      <c r="H468" s="1">
        <v>45583.450694444444</v>
      </c>
      <c r="I468" t="s">
        <v>26</v>
      </c>
      <c r="K468" t="s">
        <v>45</v>
      </c>
      <c r="L468" t="s">
        <v>599</v>
      </c>
      <c r="M468" t="s">
        <v>73</v>
      </c>
      <c r="N468" t="s">
        <v>57</v>
      </c>
      <c r="O468" t="s">
        <v>58</v>
      </c>
      <c r="P468" t="s">
        <v>108</v>
      </c>
      <c r="R468" t="s">
        <v>33</v>
      </c>
      <c r="S468" t="s">
        <v>34</v>
      </c>
      <c r="T468" t="s">
        <v>74</v>
      </c>
      <c r="U468" t="s">
        <v>51</v>
      </c>
      <c r="V468" t="s">
        <v>132</v>
      </c>
      <c r="W468" t="s">
        <v>64</v>
      </c>
      <c r="X468" t="s">
        <v>52</v>
      </c>
      <c r="Y468" t="s">
        <v>105</v>
      </c>
      <c r="Z468" t="s">
        <v>40</v>
      </c>
      <c r="AA468" t="s">
        <v>41</v>
      </c>
      <c r="AB468" t="s">
        <v>603</v>
      </c>
      <c r="AC468" t="s">
        <v>77</v>
      </c>
      <c r="AD468" t="s">
        <v>78</v>
      </c>
      <c r="AE468" t="s">
        <v>79</v>
      </c>
      <c r="AF468" t="s">
        <v>80</v>
      </c>
      <c r="AG468" t="s">
        <v>43</v>
      </c>
      <c r="AH468" t="s">
        <v>44</v>
      </c>
      <c r="AI468" t="s">
        <v>96</v>
      </c>
      <c r="AJ468" t="s">
        <v>81</v>
      </c>
      <c r="AK468" t="s">
        <v>84</v>
      </c>
      <c r="AL468" t="s">
        <v>85</v>
      </c>
    </row>
    <row r="469" spans="5:46" x14ac:dyDescent="0.4">
      <c r="E469">
        <v>1</v>
      </c>
      <c r="F469">
        <v>863</v>
      </c>
      <c r="G469" t="s">
        <v>25</v>
      </c>
      <c r="H469" s="1">
        <v>45583.427083333336</v>
      </c>
      <c r="I469" t="s">
        <v>26</v>
      </c>
      <c r="K469" t="s">
        <v>87</v>
      </c>
      <c r="L469" t="s">
        <v>599</v>
      </c>
      <c r="M469" t="s">
        <v>56</v>
      </c>
      <c r="N469" t="s">
        <v>57</v>
      </c>
      <c r="O469" t="s">
        <v>58</v>
      </c>
      <c r="P469" t="s">
        <v>108</v>
      </c>
      <c r="R469" t="s">
        <v>74</v>
      </c>
      <c r="S469" t="s">
        <v>49</v>
      </c>
      <c r="T469" t="s">
        <v>101</v>
      </c>
      <c r="U469" t="s">
        <v>51</v>
      </c>
      <c r="V469" t="s">
        <v>604</v>
      </c>
      <c r="W469" t="s">
        <v>105</v>
      </c>
      <c r="X469" t="s">
        <v>91</v>
      </c>
      <c r="Y469" t="s">
        <v>605</v>
      </c>
      <c r="Z469" t="s">
        <v>40</v>
      </c>
      <c r="AA469" t="s">
        <v>41</v>
      </c>
      <c r="AB469" t="s">
        <v>606</v>
      </c>
      <c r="AC469" t="s">
        <v>93</v>
      </c>
      <c r="AD469" t="s">
        <v>43</v>
      </c>
      <c r="AE469" t="s">
        <v>85</v>
      </c>
      <c r="AT469" t="s">
        <v>607</v>
      </c>
    </row>
    <row r="470" spans="5:46" x14ac:dyDescent="0.4">
      <c r="E470">
        <v>1</v>
      </c>
      <c r="F470">
        <v>863</v>
      </c>
      <c r="G470" t="s">
        <v>25</v>
      </c>
      <c r="H470" s="1">
        <v>45583.423611111109</v>
      </c>
      <c r="I470" t="s">
        <v>26</v>
      </c>
      <c r="K470" t="s">
        <v>142</v>
      </c>
      <c r="L470" t="s">
        <v>599</v>
      </c>
      <c r="M470" t="s">
        <v>56</v>
      </c>
      <c r="N470" t="s">
        <v>46</v>
      </c>
      <c r="O470" t="s">
        <v>58</v>
      </c>
      <c r="P470" t="s">
        <v>108</v>
      </c>
      <c r="R470" t="s">
        <v>61</v>
      </c>
      <c r="S470" t="s">
        <v>89</v>
      </c>
      <c r="T470" t="s">
        <v>117</v>
      </c>
      <c r="U470" t="s">
        <v>36</v>
      </c>
      <c r="V470" t="s">
        <v>63</v>
      </c>
      <c r="W470" t="s">
        <v>64</v>
      </c>
      <c r="X470" t="s">
        <v>53</v>
      </c>
      <c r="Y470" t="s">
        <v>70</v>
      </c>
      <c r="Z470" t="s">
        <v>40</v>
      </c>
      <c r="AA470" t="s">
        <v>41</v>
      </c>
      <c r="AB470" t="s">
        <v>608</v>
      </c>
      <c r="AC470" t="s">
        <v>79</v>
      </c>
      <c r="AD470" t="s">
        <v>93</v>
      </c>
      <c r="AE470" t="s">
        <v>81</v>
      </c>
    </row>
    <row r="471" spans="5:46" x14ac:dyDescent="0.4">
      <c r="E471">
        <v>1</v>
      </c>
      <c r="F471">
        <v>863</v>
      </c>
      <c r="G471" t="s">
        <v>25</v>
      </c>
      <c r="H471" s="1">
        <v>45583.423611111109</v>
      </c>
      <c r="I471" t="s">
        <v>26</v>
      </c>
      <c r="K471" t="s">
        <v>45</v>
      </c>
      <c r="L471" t="s">
        <v>599</v>
      </c>
      <c r="M471" t="s">
        <v>56</v>
      </c>
      <c r="N471" t="s">
        <v>46</v>
      </c>
      <c r="O471" t="s">
        <v>31</v>
      </c>
      <c r="Q471" t="s">
        <v>609</v>
      </c>
      <c r="R471" t="s">
        <v>60</v>
      </c>
      <c r="S471" t="s">
        <v>34</v>
      </c>
      <c r="T471" t="s">
        <v>61</v>
      </c>
      <c r="U471" t="s">
        <v>50</v>
      </c>
      <c r="V471" t="s">
        <v>103</v>
      </c>
      <c r="W471" t="s">
        <v>52</v>
      </c>
      <c r="X471" t="s">
        <v>91</v>
      </c>
      <c r="Y471" t="s">
        <v>38</v>
      </c>
      <c r="Z471" t="s">
        <v>40</v>
      </c>
      <c r="AA471" t="s">
        <v>41</v>
      </c>
      <c r="AB471" t="s">
        <v>610</v>
      </c>
      <c r="AC471" t="s">
        <v>81</v>
      </c>
      <c r="AD471" t="s">
        <v>82</v>
      </c>
      <c r="AE471" t="s">
        <v>84</v>
      </c>
      <c r="AF471" t="s">
        <v>85</v>
      </c>
      <c r="AT471" t="s">
        <v>183</v>
      </c>
    </row>
    <row r="472" spans="5:46" ht="409.5" x14ac:dyDescent="0.4">
      <c r="E472">
        <v>1</v>
      </c>
      <c r="F472">
        <v>863</v>
      </c>
      <c r="G472" t="s">
        <v>25</v>
      </c>
      <c r="H472" s="1">
        <v>45583.423611111109</v>
      </c>
      <c r="I472" t="s">
        <v>26</v>
      </c>
      <c r="K472" t="s">
        <v>142</v>
      </c>
      <c r="L472" t="s">
        <v>599</v>
      </c>
      <c r="M472" t="s">
        <v>73</v>
      </c>
      <c r="N472" t="s">
        <v>57</v>
      </c>
      <c r="O472" t="s">
        <v>58</v>
      </c>
      <c r="P472" t="s">
        <v>59</v>
      </c>
      <c r="R472" t="s">
        <v>33</v>
      </c>
      <c r="S472" t="s">
        <v>61</v>
      </c>
      <c r="T472" t="s">
        <v>101</v>
      </c>
      <c r="U472" t="s">
        <v>50</v>
      </c>
      <c r="V472" t="s">
        <v>103</v>
      </c>
      <c r="W472" t="s">
        <v>125</v>
      </c>
      <c r="X472" t="s">
        <v>38</v>
      </c>
      <c r="Y472" t="s">
        <v>39</v>
      </c>
      <c r="Z472" t="s">
        <v>40</v>
      </c>
      <c r="AA472" t="s">
        <v>41</v>
      </c>
      <c r="AB472" s="2" t="s">
        <v>611</v>
      </c>
      <c r="AC472" t="s">
        <v>77</v>
      </c>
      <c r="AD472" t="s">
        <v>79</v>
      </c>
      <c r="AE472" t="s">
        <v>93</v>
      </c>
      <c r="AF472" t="s">
        <v>94</v>
      </c>
      <c r="AG472" t="s">
        <v>96</v>
      </c>
      <c r="AH472" t="s">
        <v>81</v>
      </c>
      <c r="AI472" t="s">
        <v>85</v>
      </c>
      <c r="AJ472" t="s">
        <v>97</v>
      </c>
    </row>
    <row r="473" spans="5:46" ht="262.5" x14ac:dyDescent="0.4">
      <c r="E473">
        <v>1</v>
      </c>
      <c r="F473">
        <v>863</v>
      </c>
      <c r="G473" t="s">
        <v>25</v>
      </c>
      <c r="H473" s="1">
        <v>45583.42291666667</v>
      </c>
      <c r="I473" t="s">
        <v>26</v>
      </c>
      <c r="K473" t="s">
        <v>87</v>
      </c>
      <c r="L473" t="s">
        <v>599</v>
      </c>
      <c r="M473" t="s">
        <v>73</v>
      </c>
      <c r="N473" t="s">
        <v>57</v>
      </c>
      <c r="O473" t="s">
        <v>31</v>
      </c>
      <c r="Q473" t="s">
        <v>123</v>
      </c>
      <c r="R473" t="s">
        <v>60</v>
      </c>
      <c r="S473" t="s">
        <v>89</v>
      </c>
      <c r="T473" t="s">
        <v>110</v>
      </c>
      <c r="U473" t="s">
        <v>102</v>
      </c>
      <c r="V473" t="s">
        <v>115</v>
      </c>
      <c r="W473" t="s">
        <v>52</v>
      </c>
      <c r="X473" t="s">
        <v>75</v>
      </c>
      <c r="Y473" t="s">
        <v>39</v>
      </c>
      <c r="Z473" t="s">
        <v>40</v>
      </c>
      <c r="AA473" t="s">
        <v>41</v>
      </c>
      <c r="AB473" t="s">
        <v>612</v>
      </c>
      <c r="AC473" t="s">
        <v>82</v>
      </c>
      <c r="AT473" s="2" t="s">
        <v>613</v>
      </c>
    </row>
    <row r="474" spans="5:46" x14ac:dyDescent="0.4">
      <c r="E474">
        <v>1</v>
      </c>
      <c r="F474">
        <v>863</v>
      </c>
      <c r="G474" t="s">
        <v>25</v>
      </c>
      <c r="H474" s="1">
        <v>45583.422222222223</v>
      </c>
      <c r="I474" t="s">
        <v>26</v>
      </c>
      <c r="K474" t="s">
        <v>237</v>
      </c>
      <c r="L474" t="s">
        <v>599</v>
      </c>
      <c r="M474" t="s">
        <v>56</v>
      </c>
      <c r="N474" t="s">
        <v>46</v>
      </c>
      <c r="O474" t="s">
        <v>58</v>
      </c>
      <c r="P474" t="s">
        <v>108</v>
      </c>
      <c r="R474" t="s">
        <v>47</v>
      </c>
      <c r="S474" t="s">
        <v>154</v>
      </c>
      <c r="U474" t="s">
        <v>115</v>
      </c>
      <c r="W474" t="s">
        <v>38</v>
      </c>
      <c r="X474" t="s">
        <v>72</v>
      </c>
      <c r="Y474" t="s">
        <v>111</v>
      </c>
      <c r="Z474" t="s">
        <v>40</v>
      </c>
      <c r="AA474" t="s">
        <v>54</v>
      </c>
    </row>
    <row r="475" spans="5:46" x14ac:dyDescent="0.4">
      <c r="E475">
        <v>1</v>
      </c>
      <c r="F475">
        <v>863</v>
      </c>
      <c r="G475" t="s">
        <v>25</v>
      </c>
      <c r="H475" s="1">
        <v>45583.42083333333</v>
      </c>
      <c r="I475" t="s">
        <v>26</v>
      </c>
      <c r="K475" t="s">
        <v>142</v>
      </c>
      <c r="L475" t="s">
        <v>599</v>
      </c>
      <c r="M475" t="s">
        <v>73</v>
      </c>
      <c r="N475" t="s">
        <v>57</v>
      </c>
      <c r="O475" t="s">
        <v>58</v>
      </c>
      <c r="P475" t="s">
        <v>134</v>
      </c>
      <c r="R475" t="s">
        <v>118</v>
      </c>
      <c r="U475" t="s">
        <v>50</v>
      </c>
      <c r="V475" t="s">
        <v>63</v>
      </c>
      <c r="W475" t="s">
        <v>125</v>
      </c>
      <c r="X475" t="s">
        <v>53</v>
      </c>
      <c r="Y475" t="s">
        <v>70</v>
      </c>
      <c r="Z475" t="s">
        <v>40</v>
      </c>
      <c r="AA475" t="s">
        <v>54</v>
      </c>
      <c r="AT475" t="s">
        <v>614</v>
      </c>
    </row>
    <row r="476" spans="5:46" x14ac:dyDescent="0.4">
      <c r="E476">
        <v>1</v>
      </c>
      <c r="F476">
        <v>863</v>
      </c>
      <c r="G476" t="s">
        <v>25</v>
      </c>
      <c r="H476" s="1">
        <v>45583.42083333333</v>
      </c>
      <c r="I476" t="s">
        <v>26</v>
      </c>
      <c r="K476" t="s">
        <v>87</v>
      </c>
      <c r="L476" t="s">
        <v>599</v>
      </c>
      <c r="M476" t="s">
        <v>73</v>
      </c>
      <c r="N476" t="s">
        <v>57</v>
      </c>
      <c r="O476" t="s">
        <v>31</v>
      </c>
      <c r="Q476" t="s">
        <v>123</v>
      </c>
      <c r="R476" t="s">
        <v>74</v>
      </c>
      <c r="S476" t="s">
        <v>61</v>
      </c>
      <c r="T476" t="s">
        <v>101</v>
      </c>
      <c r="U476" t="s">
        <v>50</v>
      </c>
      <c r="V476" t="s">
        <v>63</v>
      </c>
      <c r="W476" t="s">
        <v>105</v>
      </c>
      <c r="X476" t="s">
        <v>39</v>
      </c>
      <c r="Y476" t="s">
        <v>70</v>
      </c>
      <c r="Z476" t="s">
        <v>40</v>
      </c>
      <c r="AA476" t="s">
        <v>54</v>
      </c>
    </row>
    <row r="477" spans="5:46" x14ac:dyDescent="0.4">
      <c r="E477">
        <v>1</v>
      </c>
      <c r="F477">
        <v>863</v>
      </c>
      <c r="G477" t="s">
        <v>25</v>
      </c>
      <c r="H477" s="1">
        <v>45583.42083333333</v>
      </c>
      <c r="I477" t="s">
        <v>26</v>
      </c>
      <c r="K477" t="s">
        <v>142</v>
      </c>
      <c r="L477" t="s">
        <v>599</v>
      </c>
      <c r="M477" t="s">
        <v>73</v>
      </c>
      <c r="N477" t="s">
        <v>46</v>
      </c>
      <c r="O477" t="s">
        <v>58</v>
      </c>
      <c r="P477" t="s">
        <v>59</v>
      </c>
      <c r="R477" t="s">
        <v>34</v>
      </c>
      <c r="S477" t="s">
        <v>74</v>
      </c>
      <c r="T477" t="s">
        <v>101</v>
      </c>
      <c r="U477" t="s">
        <v>50</v>
      </c>
      <c r="V477" t="s">
        <v>63</v>
      </c>
      <c r="W477" t="s">
        <v>64</v>
      </c>
      <c r="X477" t="s">
        <v>91</v>
      </c>
      <c r="Y477" t="s">
        <v>178</v>
      </c>
      <c r="Z477" t="s">
        <v>40</v>
      </c>
      <c r="AA477" t="s">
        <v>54</v>
      </c>
    </row>
    <row r="478" spans="5:46" x14ac:dyDescent="0.4">
      <c r="E478">
        <v>1</v>
      </c>
      <c r="F478">
        <v>863</v>
      </c>
      <c r="G478" t="s">
        <v>25</v>
      </c>
      <c r="H478" s="1">
        <v>45583.420138888891</v>
      </c>
      <c r="I478" t="s">
        <v>26</v>
      </c>
      <c r="K478" t="s">
        <v>445</v>
      </c>
      <c r="L478" t="s">
        <v>599</v>
      </c>
      <c r="M478" t="s">
        <v>144</v>
      </c>
      <c r="N478" t="s">
        <v>122</v>
      </c>
      <c r="O478" t="s">
        <v>31</v>
      </c>
      <c r="Q478" t="s">
        <v>88</v>
      </c>
      <c r="R478" t="s">
        <v>60</v>
      </c>
      <c r="S478" t="s">
        <v>61</v>
      </c>
      <c r="T478" t="s">
        <v>62</v>
      </c>
      <c r="U478" t="s">
        <v>50</v>
      </c>
      <c r="V478" t="s">
        <v>103</v>
      </c>
      <c r="W478" t="s">
        <v>39</v>
      </c>
      <c r="X478" t="s">
        <v>111</v>
      </c>
      <c r="Z478" t="s">
        <v>40</v>
      </c>
      <c r="AA478" t="s">
        <v>41</v>
      </c>
      <c r="AB478" t="s">
        <v>615</v>
      </c>
      <c r="AC478" t="s">
        <v>82</v>
      </c>
      <c r="AD478" t="s">
        <v>189</v>
      </c>
    </row>
    <row r="479" spans="5:46" x14ac:dyDescent="0.4">
      <c r="E479">
        <v>1</v>
      </c>
      <c r="F479">
        <v>863</v>
      </c>
      <c r="G479" t="s">
        <v>25</v>
      </c>
      <c r="H479" s="1">
        <v>45583.420138888891</v>
      </c>
      <c r="I479" t="s">
        <v>26</v>
      </c>
      <c r="K479" t="s">
        <v>142</v>
      </c>
      <c r="L479" t="s">
        <v>599</v>
      </c>
      <c r="M479" t="s">
        <v>56</v>
      </c>
      <c r="N479" t="s">
        <v>30</v>
      </c>
      <c r="O479" t="s">
        <v>31</v>
      </c>
      <c r="Q479" t="s">
        <v>114</v>
      </c>
      <c r="R479" t="s">
        <v>33</v>
      </c>
      <c r="S479" t="s">
        <v>74</v>
      </c>
      <c r="T479" t="s">
        <v>35</v>
      </c>
      <c r="U479" t="s">
        <v>50</v>
      </c>
      <c r="W479" t="s">
        <v>52</v>
      </c>
      <c r="Z479" t="s">
        <v>40</v>
      </c>
      <c r="AA479" t="s">
        <v>54</v>
      </c>
    </row>
    <row r="480" spans="5:46" x14ac:dyDescent="0.4">
      <c r="E480">
        <v>1</v>
      </c>
      <c r="F480">
        <v>863</v>
      </c>
      <c r="G480" t="s">
        <v>25</v>
      </c>
      <c r="H480" s="1">
        <v>45583.419444444444</v>
      </c>
      <c r="I480" t="s">
        <v>26</v>
      </c>
      <c r="K480" t="s">
        <v>237</v>
      </c>
      <c r="L480" t="s">
        <v>599</v>
      </c>
      <c r="M480" t="s">
        <v>29</v>
      </c>
      <c r="N480" t="s">
        <v>122</v>
      </c>
      <c r="O480" t="s">
        <v>58</v>
      </c>
      <c r="P480" t="s">
        <v>32</v>
      </c>
      <c r="R480" t="s">
        <v>34</v>
      </c>
      <c r="S480" t="s">
        <v>74</v>
      </c>
      <c r="T480" t="s">
        <v>101</v>
      </c>
      <c r="U480" t="s">
        <v>50</v>
      </c>
      <c r="W480" t="s">
        <v>125</v>
      </c>
      <c r="Z480" t="s">
        <v>40</v>
      </c>
      <c r="AA480" t="s">
        <v>54</v>
      </c>
    </row>
    <row r="481" spans="5:46" ht="187.5" x14ac:dyDescent="0.4">
      <c r="E481">
        <v>1</v>
      </c>
      <c r="F481">
        <v>863</v>
      </c>
      <c r="G481" t="s">
        <v>25</v>
      </c>
      <c r="H481" s="1">
        <v>45583.418749999997</v>
      </c>
      <c r="I481" t="s">
        <v>26</v>
      </c>
      <c r="K481" t="s">
        <v>87</v>
      </c>
      <c r="L481" t="s">
        <v>599</v>
      </c>
      <c r="M481" t="s">
        <v>29</v>
      </c>
      <c r="N481" t="s">
        <v>66</v>
      </c>
      <c r="O481" t="s">
        <v>31</v>
      </c>
      <c r="Q481" t="s">
        <v>32</v>
      </c>
      <c r="R481" t="s">
        <v>61</v>
      </c>
      <c r="S481" t="s">
        <v>101</v>
      </c>
      <c r="U481" t="s">
        <v>132</v>
      </c>
      <c r="V481" t="s">
        <v>36</v>
      </c>
      <c r="W481" t="s">
        <v>64</v>
      </c>
      <c r="X481" t="s">
        <v>52</v>
      </c>
      <c r="Y481" t="s">
        <v>39</v>
      </c>
      <c r="Z481" t="s">
        <v>40</v>
      </c>
      <c r="AA481" t="s">
        <v>41</v>
      </c>
      <c r="AB481" s="2" t="s">
        <v>616</v>
      </c>
      <c r="AC481" t="s">
        <v>44</v>
      </c>
      <c r="AD481" t="s">
        <v>84</v>
      </c>
    </row>
    <row r="482" spans="5:46" x14ac:dyDescent="0.4">
      <c r="E482">
        <v>1</v>
      </c>
      <c r="F482">
        <v>863</v>
      </c>
      <c r="G482" t="s">
        <v>25</v>
      </c>
      <c r="H482" s="1">
        <v>45583.418749999997</v>
      </c>
      <c r="I482" t="s">
        <v>26</v>
      </c>
      <c r="K482" t="s">
        <v>87</v>
      </c>
      <c r="L482" t="s">
        <v>599</v>
      </c>
      <c r="M482" t="s">
        <v>56</v>
      </c>
      <c r="N482" t="s">
        <v>30</v>
      </c>
      <c r="O482" t="s">
        <v>58</v>
      </c>
      <c r="P482" t="s">
        <v>108</v>
      </c>
      <c r="R482" t="s">
        <v>47</v>
      </c>
      <c r="U482" t="s">
        <v>50</v>
      </c>
      <c r="V482" t="s">
        <v>103</v>
      </c>
      <c r="W482" t="s">
        <v>52</v>
      </c>
      <c r="X482" t="s">
        <v>105</v>
      </c>
      <c r="Y482" t="s">
        <v>91</v>
      </c>
      <c r="Z482" t="s">
        <v>40</v>
      </c>
      <c r="AA482" t="s">
        <v>54</v>
      </c>
    </row>
    <row r="483" spans="5:46" x14ac:dyDescent="0.4">
      <c r="E483">
        <v>1</v>
      </c>
      <c r="F483">
        <v>863</v>
      </c>
      <c r="G483" t="s">
        <v>25</v>
      </c>
      <c r="H483" s="1">
        <v>45583.418749999997</v>
      </c>
      <c r="I483" t="s">
        <v>26</v>
      </c>
      <c r="K483" t="s">
        <v>237</v>
      </c>
      <c r="L483" t="s">
        <v>599</v>
      </c>
      <c r="M483" t="s">
        <v>73</v>
      </c>
      <c r="N483" t="s">
        <v>57</v>
      </c>
      <c r="O483" t="s">
        <v>58</v>
      </c>
      <c r="P483" t="s">
        <v>59</v>
      </c>
      <c r="R483" t="s">
        <v>34</v>
      </c>
      <c r="S483" t="s">
        <v>74</v>
      </c>
      <c r="T483" t="s">
        <v>61</v>
      </c>
      <c r="U483" t="s">
        <v>50</v>
      </c>
      <c r="V483" t="s">
        <v>37</v>
      </c>
      <c r="W483" t="s">
        <v>64</v>
      </c>
      <c r="X483" t="s">
        <v>52</v>
      </c>
      <c r="Y483" t="s">
        <v>109</v>
      </c>
      <c r="Z483" t="s">
        <v>180</v>
      </c>
    </row>
    <row r="484" spans="5:46" x14ac:dyDescent="0.4">
      <c r="E484">
        <v>1</v>
      </c>
      <c r="F484">
        <v>863</v>
      </c>
      <c r="G484" t="s">
        <v>25</v>
      </c>
      <c r="H484" s="1">
        <v>45581.48333333333</v>
      </c>
      <c r="I484" t="s">
        <v>26</v>
      </c>
      <c r="K484" t="s">
        <v>237</v>
      </c>
      <c r="L484" t="s">
        <v>617</v>
      </c>
      <c r="M484" t="s">
        <v>56</v>
      </c>
      <c r="N484" t="s">
        <v>57</v>
      </c>
      <c r="O484" t="s">
        <v>58</v>
      </c>
      <c r="P484" t="s">
        <v>134</v>
      </c>
      <c r="R484" t="s">
        <v>33</v>
      </c>
      <c r="S484" t="s">
        <v>34</v>
      </c>
      <c r="T484" t="s">
        <v>101</v>
      </c>
      <c r="W484" t="s">
        <v>52</v>
      </c>
      <c r="X484" t="s">
        <v>75</v>
      </c>
      <c r="Y484" t="s">
        <v>125</v>
      </c>
      <c r="Z484" t="s">
        <v>40</v>
      </c>
      <c r="AA484" t="s">
        <v>41</v>
      </c>
      <c r="AB484" t="s">
        <v>618</v>
      </c>
      <c r="AC484" t="s">
        <v>79</v>
      </c>
      <c r="AD484" t="s">
        <v>80</v>
      </c>
      <c r="AE484" t="s">
        <v>94</v>
      </c>
      <c r="AF484" t="s">
        <v>84</v>
      </c>
      <c r="AG484" t="s">
        <v>85</v>
      </c>
    </row>
    <row r="485" spans="5:46" x14ac:dyDescent="0.4">
      <c r="E485">
        <v>1</v>
      </c>
      <c r="F485">
        <v>863</v>
      </c>
      <c r="G485" t="s">
        <v>25</v>
      </c>
      <c r="H485" s="1">
        <v>45581.436805555553</v>
      </c>
      <c r="I485" t="s">
        <v>26</v>
      </c>
      <c r="K485" t="s">
        <v>55</v>
      </c>
      <c r="L485" t="s">
        <v>380</v>
      </c>
      <c r="M485" t="s">
        <v>144</v>
      </c>
      <c r="N485" t="s">
        <v>122</v>
      </c>
      <c r="O485" t="s">
        <v>31</v>
      </c>
      <c r="Q485" t="s">
        <v>619</v>
      </c>
      <c r="R485" t="s">
        <v>74</v>
      </c>
      <c r="S485" t="s">
        <v>48</v>
      </c>
      <c r="T485" t="s">
        <v>101</v>
      </c>
      <c r="U485" t="s">
        <v>50</v>
      </c>
      <c r="V485" t="s">
        <v>37</v>
      </c>
      <c r="W485" t="s">
        <v>64</v>
      </c>
      <c r="X485" t="s">
        <v>75</v>
      </c>
      <c r="Y485" t="s">
        <v>99</v>
      </c>
      <c r="Z485" t="s">
        <v>40</v>
      </c>
      <c r="AA485" t="s">
        <v>41</v>
      </c>
      <c r="AB485" t="s">
        <v>620</v>
      </c>
      <c r="AC485" t="s">
        <v>79</v>
      </c>
      <c r="AD485" t="s">
        <v>43</v>
      </c>
      <c r="AE485" t="s">
        <v>96</v>
      </c>
      <c r="AF485" t="s">
        <v>84</v>
      </c>
      <c r="AG485" t="s">
        <v>85</v>
      </c>
    </row>
    <row r="486" spans="5:46" x14ac:dyDescent="0.4">
      <c r="E486">
        <v>1</v>
      </c>
      <c r="F486">
        <v>863</v>
      </c>
      <c r="G486" t="s">
        <v>25</v>
      </c>
      <c r="H486" s="1">
        <v>45581.436805555553</v>
      </c>
      <c r="I486" t="s">
        <v>26</v>
      </c>
      <c r="K486" t="s">
        <v>55</v>
      </c>
      <c r="L486" t="s">
        <v>380</v>
      </c>
      <c r="M486" t="s">
        <v>73</v>
      </c>
      <c r="N486" t="s">
        <v>57</v>
      </c>
      <c r="O486" t="s">
        <v>58</v>
      </c>
      <c r="P486" t="s">
        <v>108</v>
      </c>
      <c r="R486" t="s">
        <v>61</v>
      </c>
      <c r="S486" t="s">
        <v>48</v>
      </c>
      <c r="T486" t="s">
        <v>101</v>
      </c>
      <c r="U486" t="s">
        <v>63</v>
      </c>
      <c r="V486" t="s">
        <v>157</v>
      </c>
      <c r="W486" t="s">
        <v>52</v>
      </c>
      <c r="X486" t="s">
        <v>91</v>
      </c>
      <c r="Y486" t="s">
        <v>38</v>
      </c>
      <c r="Z486" t="s">
        <v>40</v>
      </c>
      <c r="AA486" t="s">
        <v>41</v>
      </c>
      <c r="AB486" t="s">
        <v>621</v>
      </c>
      <c r="AC486" t="s">
        <v>189</v>
      </c>
    </row>
    <row r="487" spans="5:46" x14ac:dyDescent="0.4">
      <c r="E487">
        <v>1</v>
      </c>
      <c r="F487">
        <v>863</v>
      </c>
      <c r="G487" t="s">
        <v>25</v>
      </c>
      <c r="H487" s="1">
        <v>45581.427083333336</v>
      </c>
      <c r="I487" t="s">
        <v>26</v>
      </c>
      <c r="K487" t="s">
        <v>87</v>
      </c>
      <c r="L487" t="s">
        <v>622</v>
      </c>
      <c r="M487" t="s">
        <v>73</v>
      </c>
      <c r="N487" t="s">
        <v>57</v>
      </c>
      <c r="O487" t="s">
        <v>58</v>
      </c>
      <c r="P487" t="s">
        <v>108</v>
      </c>
      <c r="R487" t="s">
        <v>60</v>
      </c>
      <c r="S487" t="s">
        <v>48</v>
      </c>
      <c r="T487" t="s">
        <v>90</v>
      </c>
      <c r="U487" t="s">
        <v>50</v>
      </c>
      <c r="V487" t="s">
        <v>36</v>
      </c>
      <c r="W487" t="s">
        <v>91</v>
      </c>
      <c r="X487" t="s">
        <v>38</v>
      </c>
      <c r="Y487" t="s">
        <v>39</v>
      </c>
      <c r="Z487" t="s">
        <v>180</v>
      </c>
    </row>
    <row r="488" spans="5:46" ht="225" x14ac:dyDescent="0.4">
      <c r="E488">
        <v>1</v>
      </c>
      <c r="F488">
        <v>863</v>
      </c>
      <c r="G488" t="s">
        <v>25</v>
      </c>
      <c r="H488" s="1">
        <v>45581.425694444442</v>
      </c>
      <c r="I488" t="s">
        <v>26</v>
      </c>
      <c r="K488" t="s">
        <v>87</v>
      </c>
      <c r="L488" t="s">
        <v>622</v>
      </c>
      <c r="M488" t="s">
        <v>73</v>
      </c>
      <c r="N488" t="s">
        <v>57</v>
      </c>
      <c r="O488" t="s">
        <v>58</v>
      </c>
      <c r="P488" t="s">
        <v>108</v>
      </c>
      <c r="R488" t="s">
        <v>34</v>
      </c>
      <c r="S488" t="s">
        <v>74</v>
      </c>
      <c r="T488" t="s">
        <v>35</v>
      </c>
      <c r="U488" t="s">
        <v>50</v>
      </c>
      <c r="V488" t="s">
        <v>115</v>
      </c>
      <c r="W488" t="s">
        <v>125</v>
      </c>
      <c r="X488" t="s">
        <v>91</v>
      </c>
      <c r="Y488" t="s">
        <v>39</v>
      </c>
      <c r="Z488" t="s">
        <v>180</v>
      </c>
      <c r="AT488" s="2" t="s">
        <v>623</v>
      </c>
    </row>
    <row r="489" spans="5:46" ht="409.5" x14ac:dyDescent="0.4">
      <c r="E489">
        <v>1</v>
      </c>
      <c r="F489">
        <v>863</v>
      </c>
      <c r="G489" t="s">
        <v>25</v>
      </c>
      <c r="H489" s="1">
        <v>45581.422222222223</v>
      </c>
      <c r="I489" t="s">
        <v>26</v>
      </c>
      <c r="K489" t="s">
        <v>87</v>
      </c>
      <c r="L489" t="s">
        <v>622</v>
      </c>
      <c r="M489" t="s">
        <v>73</v>
      </c>
      <c r="N489" t="s">
        <v>57</v>
      </c>
      <c r="O489" t="s">
        <v>58</v>
      </c>
      <c r="P489" t="s">
        <v>108</v>
      </c>
      <c r="R489" t="s">
        <v>34</v>
      </c>
      <c r="S489" t="s">
        <v>74</v>
      </c>
      <c r="T489" t="s">
        <v>35</v>
      </c>
      <c r="U489" t="s">
        <v>102</v>
      </c>
      <c r="V489" t="s">
        <v>115</v>
      </c>
      <c r="W489" t="s">
        <v>39</v>
      </c>
      <c r="X489" t="s">
        <v>162</v>
      </c>
      <c r="Y489" t="s">
        <v>133</v>
      </c>
      <c r="Z489" t="s">
        <v>180</v>
      </c>
      <c r="AT489" s="2" t="s">
        <v>624</v>
      </c>
    </row>
    <row r="490" spans="5:46" x14ac:dyDescent="0.4">
      <c r="E490">
        <v>1</v>
      </c>
      <c r="F490">
        <v>863</v>
      </c>
      <c r="G490" t="s">
        <v>25</v>
      </c>
      <c r="H490" s="1">
        <v>45581.404166666667</v>
      </c>
      <c r="I490" t="s">
        <v>26</v>
      </c>
      <c r="K490" t="s">
        <v>55</v>
      </c>
      <c r="L490" t="s">
        <v>380</v>
      </c>
      <c r="M490" t="s">
        <v>144</v>
      </c>
      <c r="N490" t="s">
        <v>66</v>
      </c>
      <c r="O490" t="s">
        <v>31</v>
      </c>
      <c r="Q490" t="s">
        <v>114</v>
      </c>
      <c r="R490" t="s">
        <v>61</v>
      </c>
      <c r="S490" t="s">
        <v>89</v>
      </c>
      <c r="T490" t="s">
        <v>48</v>
      </c>
      <c r="U490" t="s">
        <v>37</v>
      </c>
      <c r="W490" t="s">
        <v>105</v>
      </c>
      <c r="X490" t="s">
        <v>91</v>
      </c>
      <c r="Y490" t="s">
        <v>38</v>
      </c>
      <c r="Z490" t="s">
        <v>40</v>
      </c>
      <c r="AA490" t="s">
        <v>54</v>
      </c>
    </row>
    <row r="491" spans="5:46" x14ac:dyDescent="0.4">
      <c r="E491">
        <v>1</v>
      </c>
      <c r="F491">
        <v>863</v>
      </c>
      <c r="G491" t="s">
        <v>25</v>
      </c>
      <c r="H491" s="1">
        <v>45581.40347222222</v>
      </c>
      <c r="I491" t="s">
        <v>26</v>
      </c>
      <c r="K491" t="s">
        <v>87</v>
      </c>
      <c r="L491" t="s">
        <v>380</v>
      </c>
      <c r="M491" t="s">
        <v>56</v>
      </c>
      <c r="N491" t="s">
        <v>57</v>
      </c>
      <c r="O491" t="s">
        <v>58</v>
      </c>
      <c r="P491" t="s">
        <v>108</v>
      </c>
      <c r="R491" t="s">
        <v>117</v>
      </c>
      <c r="U491" t="s">
        <v>51</v>
      </c>
      <c r="W491" t="s">
        <v>91</v>
      </c>
      <c r="Z491" t="s">
        <v>180</v>
      </c>
      <c r="AT491" t="s">
        <v>183</v>
      </c>
    </row>
    <row r="492" spans="5:46" ht="56.25" x14ac:dyDescent="0.4">
      <c r="E492">
        <v>1</v>
      </c>
      <c r="F492">
        <v>863</v>
      </c>
      <c r="G492" t="s">
        <v>25</v>
      </c>
      <c r="H492" s="1">
        <v>45581.40347222222</v>
      </c>
      <c r="I492" t="s">
        <v>26</v>
      </c>
      <c r="K492" t="s">
        <v>55</v>
      </c>
      <c r="L492" t="s">
        <v>380</v>
      </c>
      <c r="M492" t="s">
        <v>144</v>
      </c>
      <c r="O492" t="s">
        <v>31</v>
      </c>
      <c r="Q492" t="s">
        <v>114</v>
      </c>
      <c r="R492" t="s">
        <v>33</v>
      </c>
      <c r="S492" t="s">
        <v>60</v>
      </c>
      <c r="T492" t="s">
        <v>48</v>
      </c>
      <c r="U492" t="s">
        <v>50</v>
      </c>
      <c r="V492" t="s">
        <v>51</v>
      </c>
      <c r="W492" t="s">
        <v>52</v>
      </c>
      <c r="X492" t="s">
        <v>91</v>
      </c>
      <c r="Y492" t="s">
        <v>99</v>
      </c>
      <c r="Z492" t="s">
        <v>40</v>
      </c>
      <c r="AA492" t="s">
        <v>41</v>
      </c>
      <c r="AB492" s="2" t="s">
        <v>625</v>
      </c>
      <c r="AC492" t="s">
        <v>79</v>
      </c>
      <c r="AD492" t="s">
        <v>43</v>
      </c>
      <c r="AE492" t="s">
        <v>81</v>
      </c>
      <c r="AF492" t="s">
        <v>82</v>
      </c>
      <c r="AG492" t="s">
        <v>84</v>
      </c>
      <c r="AH492" t="s">
        <v>97</v>
      </c>
      <c r="AT492" t="s">
        <v>626</v>
      </c>
    </row>
    <row r="493" spans="5:46" x14ac:dyDescent="0.4">
      <c r="E493">
        <v>1</v>
      </c>
      <c r="F493">
        <v>863</v>
      </c>
      <c r="G493" t="s">
        <v>25</v>
      </c>
      <c r="H493" s="1">
        <v>45581.402083333334</v>
      </c>
      <c r="I493" t="s">
        <v>26</v>
      </c>
      <c r="K493" t="s">
        <v>55</v>
      </c>
      <c r="L493" t="s">
        <v>380</v>
      </c>
      <c r="M493" t="s">
        <v>73</v>
      </c>
      <c r="N493" t="s">
        <v>57</v>
      </c>
      <c r="O493" t="s">
        <v>58</v>
      </c>
      <c r="P493" t="s">
        <v>59</v>
      </c>
      <c r="R493" t="s">
        <v>60</v>
      </c>
      <c r="U493" t="s">
        <v>50</v>
      </c>
      <c r="V493" t="s">
        <v>37</v>
      </c>
      <c r="W493" t="s">
        <v>75</v>
      </c>
      <c r="X493" t="s">
        <v>162</v>
      </c>
      <c r="Y493" t="s">
        <v>109</v>
      </c>
      <c r="Z493" t="s">
        <v>40</v>
      </c>
      <c r="AA493" t="s">
        <v>41</v>
      </c>
      <c r="AB493" t="s">
        <v>627</v>
      </c>
      <c r="AC493" t="s">
        <v>79</v>
      </c>
      <c r="AD493" t="s">
        <v>81</v>
      </c>
      <c r="AE493" t="s">
        <v>85</v>
      </c>
    </row>
    <row r="494" spans="5:46" x14ac:dyDescent="0.4">
      <c r="E494">
        <v>1</v>
      </c>
      <c r="F494">
        <v>863</v>
      </c>
      <c r="G494" t="s">
        <v>25</v>
      </c>
      <c r="H494" s="1">
        <v>45581.401388888888</v>
      </c>
      <c r="I494" t="s">
        <v>26</v>
      </c>
      <c r="K494" t="s">
        <v>55</v>
      </c>
      <c r="L494" t="s">
        <v>380</v>
      </c>
      <c r="M494" t="s">
        <v>73</v>
      </c>
      <c r="N494" t="s">
        <v>57</v>
      </c>
      <c r="O494" t="s">
        <v>58</v>
      </c>
      <c r="P494" t="s">
        <v>108</v>
      </c>
      <c r="R494" t="s">
        <v>34</v>
      </c>
      <c r="S494" t="s">
        <v>117</v>
      </c>
      <c r="T494" t="s">
        <v>35</v>
      </c>
      <c r="U494" t="s">
        <v>50</v>
      </c>
      <c r="V494" t="s">
        <v>103</v>
      </c>
      <c r="W494" t="s">
        <v>75</v>
      </c>
      <c r="X494" t="s">
        <v>105</v>
      </c>
      <c r="Y494" t="s">
        <v>91</v>
      </c>
      <c r="Z494" t="s">
        <v>180</v>
      </c>
    </row>
    <row r="495" spans="5:46" ht="168.75" x14ac:dyDescent="0.4">
      <c r="E495">
        <v>1</v>
      </c>
      <c r="F495">
        <v>863</v>
      </c>
      <c r="G495" t="s">
        <v>25</v>
      </c>
      <c r="H495" s="1">
        <v>45581.401388888888</v>
      </c>
      <c r="I495" t="s">
        <v>26</v>
      </c>
      <c r="K495" t="s">
        <v>55</v>
      </c>
      <c r="L495" t="s">
        <v>380</v>
      </c>
      <c r="M495" t="s">
        <v>73</v>
      </c>
      <c r="N495" t="s">
        <v>57</v>
      </c>
      <c r="O495" t="s">
        <v>58</v>
      </c>
      <c r="P495" t="s">
        <v>59</v>
      </c>
      <c r="R495" t="s">
        <v>34</v>
      </c>
      <c r="S495" t="s">
        <v>74</v>
      </c>
      <c r="T495" t="s">
        <v>61</v>
      </c>
      <c r="U495" t="s">
        <v>50</v>
      </c>
      <c r="V495" t="s">
        <v>115</v>
      </c>
      <c r="W495" t="s">
        <v>75</v>
      </c>
      <c r="X495" t="s">
        <v>105</v>
      </c>
      <c r="Y495" t="s">
        <v>91</v>
      </c>
      <c r="Z495" t="s">
        <v>40</v>
      </c>
      <c r="AA495" t="s">
        <v>54</v>
      </c>
      <c r="AT495" s="2" t="s">
        <v>628</v>
      </c>
    </row>
    <row r="496" spans="5:46" x14ac:dyDescent="0.4">
      <c r="E496">
        <v>1</v>
      </c>
      <c r="F496">
        <v>863</v>
      </c>
      <c r="G496" t="s">
        <v>25</v>
      </c>
      <c r="H496" s="1">
        <v>45581.400694444441</v>
      </c>
      <c r="I496" t="s">
        <v>26</v>
      </c>
      <c r="K496" t="s">
        <v>87</v>
      </c>
      <c r="L496" t="s">
        <v>380</v>
      </c>
      <c r="M496" t="s">
        <v>144</v>
      </c>
      <c r="N496" t="s">
        <v>30</v>
      </c>
      <c r="O496" t="s">
        <v>31</v>
      </c>
      <c r="Q496" t="s">
        <v>123</v>
      </c>
      <c r="R496" t="s">
        <v>34</v>
      </c>
      <c r="S496" t="s">
        <v>74</v>
      </c>
      <c r="T496" t="s">
        <v>117</v>
      </c>
      <c r="U496" t="s">
        <v>235</v>
      </c>
      <c r="W496" t="s">
        <v>52</v>
      </c>
      <c r="X496" t="s">
        <v>75</v>
      </c>
      <c r="Y496" t="s">
        <v>53</v>
      </c>
      <c r="AA496" t="s">
        <v>54</v>
      </c>
    </row>
    <row r="497" spans="5:46" x14ac:dyDescent="0.4">
      <c r="E497">
        <v>1</v>
      </c>
      <c r="F497">
        <v>863</v>
      </c>
      <c r="G497" t="s">
        <v>25</v>
      </c>
      <c r="H497" s="1">
        <v>45581.400694444441</v>
      </c>
      <c r="I497" t="s">
        <v>26</v>
      </c>
      <c r="K497" t="s">
        <v>55</v>
      </c>
      <c r="L497" t="s">
        <v>380</v>
      </c>
      <c r="M497" t="s">
        <v>73</v>
      </c>
      <c r="N497" t="s">
        <v>57</v>
      </c>
      <c r="O497" t="s">
        <v>58</v>
      </c>
      <c r="P497" t="s">
        <v>134</v>
      </c>
      <c r="R497" t="s">
        <v>48</v>
      </c>
      <c r="U497" t="s">
        <v>50</v>
      </c>
      <c r="W497" t="s">
        <v>91</v>
      </c>
      <c r="Z497" t="s">
        <v>40</v>
      </c>
      <c r="AA497" t="s">
        <v>41</v>
      </c>
      <c r="AB497" t="s">
        <v>440</v>
      </c>
      <c r="AC497" t="s">
        <v>81</v>
      </c>
    </row>
    <row r="498" spans="5:46" x14ac:dyDescent="0.4">
      <c r="E498">
        <v>1</v>
      </c>
      <c r="F498">
        <v>863</v>
      </c>
      <c r="G498" t="s">
        <v>25</v>
      </c>
      <c r="H498" s="1">
        <v>45581.400694444441</v>
      </c>
      <c r="I498" t="s">
        <v>26</v>
      </c>
      <c r="K498" t="s">
        <v>55</v>
      </c>
      <c r="L498" t="s">
        <v>380</v>
      </c>
      <c r="M498" t="s">
        <v>73</v>
      </c>
      <c r="N498" t="s">
        <v>57</v>
      </c>
      <c r="O498" t="s">
        <v>58</v>
      </c>
      <c r="P498" t="s">
        <v>108</v>
      </c>
      <c r="R498" t="s">
        <v>34</v>
      </c>
      <c r="S498" t="s">
        <v>61</v>
      </c>
      <c r="T498" t="s">
        <v>101</v>
      </c>
      <c r="U498" t="s">
        <v>50</v>
      </c>
      <c r="V498" t="s">
        <v>63</v>
      </c>
      <c r="W498" t="s">
        <v>64</v>
      </c>
      <c r="X498" t="s">
        <v>125</v>
      </c>
      <c r="Y498" t="s">
        <v>38</v>
      </c>
      <c r="Z498" t="s">
        <v>40</v>
      </c>
      <c r="AA498" t="s">
        <v>54</v>
      </c>
      <c r="AT498" t="s">
        <v>629</v>
      </c>
    </row>
    <row r="499" spans="5:46" x14ac:dyDescent="0.4">
      <c r="E499">
        <v>1</v>
      </c>
      <c r="F499">
        <v>863</v>
      </c>
      <c r="G499" t="s">
        <v>25</v>
      </c>
      <c r="H499" s="1">
        <v>45581.400694444441</v>
      </c>
      <c r="I499" t="s">
        <v>26</v>
      </c>
      <c r="K499" t="s">
        <v>55</v>
      </c>
      <c r="L499" t="s">
        <v>380</v>
      </c>
      <c r="M499" t="s">
        <v>29</v>
      </c>
      <c r="N499" t="s">
        <v>57</v>
      </c>
      <c r="O499" t="s">
        <v>58</v>
      </c>
      <c r="P499" t="s">
        <v>32</v>
      </c>
      <c r="R499" t="s">
        <v>34</v>
      </c>
      <c r="S499" t="s">
        <v>154</v>
      </c>
      <c r="T499" t="s">
        <v>48</v>
      </c>
      <c r="U499" t="s">
        <v>235</v>
      </c>
      <c r="W499" t="s">
        <v>91</v>
      </c>
      <c r="Z499" t="s">
        <v>180</v>
      </c>
    </row>
    <row r="500" spans="5:46" x14ac:dyDescent="0.4">
      <c r="E500">
        <v>1</v>
      </c>
      <c r="F500">
        <v>863</v>
      </c>
      <c r="G500" t="s">
        <v>25</v>
      </c>
      <c r="H500" s="1">
        <v>45581.400694444441</v>
      </c>
      <c r="I500" t="s">
        <v>26</v>
      </c>
      <c r="K500" t="s">
        <v>55</v>
      </c>
      <c r="L500" t="s">
        <v>380</v>
      </c>
      <c r="M500" t="s">
        <v>56</v>
      </c>
      <c r="N500" t="s">
        <v>57</v>
      </c>
      <c r="O500" t="s">
        <v>58</v>
      </c>
      <c r="P500" t="s">
        <v>108</v>
      </c>
      <c r="R500" t="s">
        <v>60</v>
      </c>
      <c r="S500" t="s">
        <v>47</v>
      </c>
      <c r="T500" t="s">
        <v>90</v>
      </c>
      <c r="U500" t="s">
        <v>50</v>
      </c>
      <c r="V500" t="s">
        <v>63</v>
      </c>
      <c r="W500" t="s">
        <v>75</v>
      </c>
      <c r="X500" t="s">
        <v>38</v>
      </c>
      <c r="Y500" t="s">
        <v>71</v>
      </c>
      <c r="Z500" t="s">
        <v>40</v>
      </c>
      <c r="AA500" t="s">
        <v>54</v>
      </c>
    </row>
    <row r="501" spans="5:46" x14ac:dyDescent="0.4">
      <c r="E501">
        <v>1</v>
      </c>
      <c r="F501">
        <v>863</v>
      </c>
      <c r="G501" t="s">
        <v>25</v>
      </c>
      <c r="H501" s="1">
        <v>45581.400694444441</v>
      </c>
      <c r="I501" t="s">
        <v>26</v>
      </c>
      <c r="K501" t="s">
        <v>55</v>
      </c>
      <c r="L501" t="s">
        <v>380</v>
      </c>
      <c r="M501" t="s">
        <v>73</v>
      </c>
      <c r="N501" t="s">
        <v>30</v>
      </c>
      <c r="O501" t="s">
        <v>58</v>
      </c>
      <c r="P501" t="s">
        <v>59</v>
      </c>
      <c r="R501" t="s">
        <v>34</v>
      </c>
      <c r="S501" t="s">
        <v>74</v>
      </c>
      <c r="T501" t="s">
        <v>89</v>
      </c>
      <c r="U501" t="s">
        <v>50</v>
      </c>
      <c r="V501" t="s">
        <v>115</v>
      </c>
      <c r="W501" t="s">
        <v>125</v>
      </c>
      <c r="X501" t="s">
        <v>105</v>
      </c>
      <c r="Y501" t="s">
        <v>53</v>
      </c>
      <c r="Z501" t="s">
        <v>40</v>
      </c>
      <c r="AA501" t="s">
        <v>41</v>
      </c>
      <c r="AB501" t="s">
        <v>630</v>
      </c>
      <c r="AC501" t="s">
        <v>85</v>
      </c>
    </row>
    <row r="502" spans="5:46" ht="409.5" x14ac:dyDescent="0.4">
      <c r="E502">
        <v>1</v>
      </c>
      <c r="F502">
        <v>863</v>
      </c>
      <c r="G502" t="s">
        <v>25</v>
      </c>
      <c r="H502" s="1">
        <v>45581.400694444441</v>
      </c>
      <c r="I502" t="s">
        <v>26</v>
      </c>
      <c r="K502" t="s">
        <v>87</v>
      </c>
      <c r="L502" t="s">
        <v>380</v>
      </c>
      <c r="M502" t="s">
        <v>56</v>
      </c>
      <c r="N502" t="s">
        <v>30</v>
      </c>
      <c r="O502" t="s">
        <v>31</v>
      </c>
      <c r="Q502" t="s">
        <v>631</v>
      </c>
      <c r="R502" t="s">
        <v>61</v>
      </c>
      <c r="S502" t="s">
        <v>48</v>
      </c>
      <c r="T502" t="s">
        <v>110</v>
      </c>
      <c r="U502" t="s">
        <v>157</v>
      </c>
      <c r="V502" t="s">
        <v>37</v>
      </c>
      <c r="W502" t="s">
        <v>75</v>
      </c>
      <c r="X502" t="s">
        <v>91</v>
      </c>
      <c r="Y502" t="s">
        <v>133</v>
      </c>
      <c r="Z502" t="s">
        <v>180</v>
      </c>
      <c r="AT502" s="2" t="s">
        <v>632</v>
      </c>
    </row>
    <row r="503" spans="5:46" ht="168.75" x14ac:dyDescent="0.4">
      <c r="E503">
        <v>1</v>
      </c>
      <c r="F503">
        <v>863</v>
      </c>
      <c r="G503" t="s">
        <v>25</v>
      </c>
      <c r="H503" s="1">
        <v>45581.4</v>
      </c>
      <c r="I503" t="s">
        <v>26</v>
      </c>
      <c r="K503" t="s">
        <v>55</v>
      </c>
      <c r="L503" t="s">
        <v>380</v>
      </c>
      <c r="M503" t="s">
        <v>56</v>
      </c>
      <c r="N503" t="s">
        <v>30</v>
      </c>
      <c r="O503" t="s">
        <v>58</v>
      </c>
      <c r="P503" t="s">
        <v>59</v>
      </c>
      <c r="R503" t="s">
        <v>34</v>
      </c>
      <c r="S503" t="s">
        <v>61</v>
      </c>
      <c r="T503" t="s">
        <v>62</v>
      </c>
      <c r="U503" t="s">
        <v>50</v>
      </c>
      <c r="V503" t="s">
        <v>633</v>
      </c>
      <c r="W503" t="s">
        <v>52</v>
      </c>
      <c r="X503" t="s">
        <v>38</v>
      </c>
      <c r="Y503" t="s">
        <v>72</v>
      </c>
      <c r="Z503" t="s">
        <v>40</v>
      </c>
      <c r="AA503" t="s">
        <v>41</v>
      </c>
      <c r="AB503" s="2" t="s">
        <v>634</v>
      </c>
      <c r="AC503" t="s">
        <v>43</v>
      </c>
      <c r="AD503" t="s">
        <v>44</v>
      </c>
      <c r="AE503" t="s">
        <v>95</v>
      </c>
      <c r="AF503" t="s">
        <v>81</v>
      </c>
      <c r="AG503" t="s">
        <v>82</v>
      </c>
      <c r="AH503" t="s">
        <v>84</v>
      </c>
      <c r="AI503" t="s">
        <v>85</v>
      </c>
      <c r="AT503" s="2" t="s">
        <v>635</v>
      </c>
    </row>
    <row r="504" spans="5:46" x14ac:dyDescent="0.4">
      <c r="E504">
        <v>1</v>
      </c>
      <c r="F504">
        <v>863</v>
      </c>
      <c r="G504" t="s">
        <v>25</v>
      </c>
      <c r="H504" s="1">
        <v>45581.399305555555</v>
      </c>
      <c r="I504" t="s">
        <v>26</v>
      </c>
      <c r="K504" t="s">
        <v>142</v>
      </c>
      <c r="L504" t="s">
        <v>617</v>
      </c>
      <c r="M504" t="s">
        <v>29</v>
      </c>
      <c r="N504" t="s">
        <v>46</v>
      </c>
      <c r="O504" t="s">
        <v>58</v>
      </c>
      <c r="P504" t="s">
        <v>108</v>
      </c>
      <c r="R504" t="s">
        <v>34</v>
      </c>
      <c r="S504" t="s">
        <v>74</v>
      </c>
      <c r="T504" t="s">
        <v>117</v>
      </c>
      <c r="U504" t="s">
        <v>50</v>
      </c>
      <c r="W504" t="s">
        <v>52</v>
      </c>
      <c r="X504" t="s">
        <v>75</v>
      </c>
      <c r="Y504" t="s">
        <v>91</v>
      </c>
      <c r="Z504" t="s">
        <v>40</v>
      </c>
      <c r="AA504" t="s">
        <v>41</v>
      </c>
      <c r="AB504" t="s">
        <v>636</v>
      </c>
      <c r="AC504" t="s">
        <v>77</v>
      </c>
      <c r="AD504" t="s">
        <v>43</v>
      </c>
    </row>
    <row r="505" spans="5:46" x14ac:dyDescent="0.4">
      <c r="E505">
        <v>1</v>
      </c>
      <c r="F505">
        <v>863</v>
      </c>
      <c r="G505" t="s">
        <v>25</v>
      </c>
      <c r="H505" s="1">
        <v>45581.399305555555</v>
      </c>
      <c r="I505" t="s">
        <v>26</v>
      </c>
      <c r="K505" t="s">
        <v>55</v>
      </c>
      <c r="L505" t="s">
        <v>637</v>
      </c>
      <c r="M505" t="s">
        <v>73</v>
      </c>
      <c r="N505" t="s">
        <v>57</v>
      </c>
      <c r="O505" t="s">
        <v>31</v>
      </c>
      <c r="Q505" t="s">
        <v>123</v>
      </c>
      <c r="R505" t="s">
        <v>47</v>
      </c>
      <c r="S505" t="s">
        <v>61</v>
      </c>
      <c r="T505" t="s">
        <v>48</v>
      </c>
      <c r="U505" t="s">
        <v>50</v>
      </c>
      <c r="V505" t="s">
        <v>103</v>
      </c>
      <c r="W505" t="s">
        <v>91</v>
      </c>
      <c r="X505" t="s">
        <v>70</v>
      </c>
      <c r="Y505" t="s">
        <v>71</v>
      </c>
      <c r="Z505" t="s">
        <v>40</v>
      </c>
      <c r="AA505" t="s">
        <v>54</v>
      </c>
      <c r="AT505" t="s">
        <v>638</v>
      </c>
    </row>
    <row r="506" spans="5:46" x14ac:dyDescent="0.4">
      <c r="E506">
        <v>1</v>
      </c>
      <c r="F506">
        <v>863</v>
      </c>
      <c r="G506" t="s">
        <v>25</v>
      </c>
      <c r="H506" s="1">
        <v>45581.398611111108</v>
      </c>
      <c r="I506" t="s">
        <v>26</v>
      </c>
      <c r="K506" t="s">
        <v>55</v>
      </c>
      <c r="L506" t="s">
        <v>380</v>
      </c>
      <c r="M506" t="s">
        <v>56</v>
      </c>
      <c r="N506" t="s">
        <v>57</v>
      </c>
      <c r="O506" t="s">
        <v>58</v>
      </c>
      <c r="P506" t="s">
        <v>59</v>
      </c>
      <c r="R506" t="s">
        <v>60</v>
      </c>
      <c r="S506" t="s">
        <v>34</v>
      </c>
      <c r="T506" t="s">
        <v>74</v>
      </c>
      <c r="U506" t="s">
        <v>50</v>
      </c>
      <c r="V506" t="s">
        <v>37</v>
      </c>
      <c r="W506" t="s">
        <v>91</v>
      </c>
      <c r="X506" t="s">
        <v>99</v>
      </c>
      <c r="Z506" t="s">
        <v>40</v>
      </c>
      <c r="AA506" t="s">
        <v>41</v>
      </c>
      <c r="AB506" t="s">
        <v>639</v>
      </c>
      <c r="AC506" t="s">
        <v>78</v>
      </c>
      <c r="AD506" t="s">
        <v>93</v>
      </c>
    </row>
    <row r="507" spans="5:46" x14ac:dyDescent="0.4">
      <c r="E507">
        <v>1</v>
      </c>
      <c r="F507">
        <v>863</v>
      </c>
      <c r="G507" t="s">
        <v>25</v>
      </c>
      <c r="H507" s="1">
        <v>45581.398611111108</v>
      </c>
      <c r="I507" t="s">
        <v>26</v>
      </c>
      <c r="K507" t="s">
        <v>237</v>
      </c>
      <c r="L507" t="s">
        <v>617</v>
      </c>
      <c r="M507" t="s">
        <v>56</v>
      </c>
      <c r="N507" t="s">
        <v>30</v>
      </c>
      <c r="O507" t="s">
        <v>58</v>
      </c>
      <c r="P507" t="s">
        <v>59</v>
      </c>
      <c r="R507" t="s">
        <v>34</v>
      </c>
      <c r="S507" t="s">
        <v>61</v>
      </c>
      <c r="T507" t="s">
        <v>101</v>
      </c>
      <c r="U507" t="s">
        <v>51</v>
      </c>
      <c r="W507" t="s">
        <v>105</v>
      </c>
      <c r="X507" t="s">
        <v>91</v>
      </c>
      <c r="Y507" t="s">
        <v>99</v>
      </c>
      <c r="Z507" t="s">
        <v>40</v>
      </c>
      <c r="AA507" t="s">
        <v>54</v>
      </c>
    </row>
    <row r="508" spans="5:46" x14ac:dyDescent="0.4">
      <c r="E508">
        <v>1</v>
      </c>
      <c r="F508">
        <v>863</v>
      </c>
      <c r="G508" t="s">
        <v>25</v>
      </c>
      <c r="H508" s="1">
        <v>45581.397916666669</v>
      </c>
      <c r="I508" t="s">
        <v>26</v>
      </c>
      <c r="K508" t="s">
        <v>55</v>
      </c>
      <c r="L508" t="s">
        <v>380</v>
      </c>
      <c r="M508" t="s">
        <v>56</v>
      </c>
      <c r="N508" t="s">
        <v>57</v>
      </c>
      <c r="O508" t="s">
        <v>31</v>
      </c>
      <c r="Q508" t="s">
        <v>32</v>
      </c>
      <c r="R508" t="s">
        <v>117</v>
      </c>
      <c r="S508" t="s">
        <v>35</v>
      </c>
      <c r="T508" t="s">
        <v>48</v>
      </c>
      <c r="U508" t="s">
        <v>50</v>
      </c>
      <c r="V508" t="s">
        <v>36</v>
      </c>
      <c r="W508" t="s">
        <v>52</v>
      </c>
      <c r="X508" t="s">
        <v>75</v>
      </c>
      <c r="Y508" t="s">
        <v>105</v>
      </c>
      <c r="Z508" t="s">
        <v>40</v>
      </c>
      <c r="AA508" t="s">
        <v>54</v>
      </c>
      <c r="AT508" t="s">
        <v>311</v>
      </c>
    </row>
    <row r="509" spans="5:46" x14ac:dyDescent="0.4">
      <c r="E509">
        <v>1</v>
      </c>
      <c r="F509">
        <v>863</v>
      </c>
      <c r="G509" t="s">
        <v>25</v>
      </c>
      <c r="H509" s="1">
        <v>45581.397916666669</v>
      </c>
      <c r="I509" t="s">
        <v>26</v>
      </c>
      <c r="K509" t="s">
        <v>87</v>
      </c>
      <c r="L509" t="s">
        <v>380</v>
      </c>
      <c r="M509" t="s">
        <v>73</v>
      </c>
      <c r="N509" t="s">
        <v>30</v>
      </c>
      <c r="O509" t="s">
        <v>31</v>
      </c>
      <c r="Q509" t="s">
        <v>640</v>
      </c>
      <c r="R509" t="s">
        <v>61</v>
      </c>
      <c r="U509" t="s">
        <v>50</v>
      </c>
      <c r="V509" t="s">
        <v>37</v>
      </c>
      <c r="W509" t="s">
        <v>52</v>
      </c>
      <c r="X509" t="s">
        <v>38</v>
      </c>
      <c r="Y509" t="s">
        <v>70</v>
      </c>
      <c r="Z509" t="s">
        <v>40</v>
      </c>
      <c r="AA509" t="s">
        <v>54</v>
      </c>
    </row>
    <row r="510" spans="5:46" x14ac:dyDescent="0.4">
      <c r="E510">
        <v>1</v>
      </c>
      <c r="F510">
        <v>863</v>
      </c>
      <c r="G510" t="s">
        <v>25</v>
      </c>
      <c r="H510" s="1">
        <v>45581.397916666669</v>
      </c>
      <c r="I510" t="s">
        <v>26</v>
      </c>
      <c r="K510" t="s">
        <v>87</v>
      </c>
      <c r="L510" t="s">
        <v>380</v>
      </c>
      <c r="M510" t="s">
        <v>56</v>
      </c>
      <c r="N510" t="s">
        <v>30</v>
      </c>
      <c r="O510" t="s">
        <v>58</v>
      </c>
      <c r="P510" t="s">
        <v>134</v>
      </c>
      <c r="R510" t="s">
        <v>89</v>
      </c>
      <c r="S510" t="s">
        <v>48</v>
      </c>
      <c r="T510" t="s">
        <v>101</v>
      </c>
      <c r="U510" t="s">
        <v>132</v>
      </c>
      <c r="V510" t="s">
        <v>115</v>
      </c>
      <c r="W510" t="s">
        <v>75</v>
      </c>
      <c r="X510" t="s">
        <v>105</v>
      </c>
      <c r="Y510" t="s">
        <v>133</v>
      </c>
      <c r="Z510" t="s">
        <v>40</v>
      </c>
      <c r="AA510" t="s">
        <v>54</v>
      </c>
    </row>
    <row r="511" spans="5:46" x14ac:dyDescent="0.4">
      <c r="E511">
        <v>1</v>
      </c>
      <c r="F511">
        <v>863</v>
      </c>
      <c r="G511" t="s">
        <v>25</v>
      </c>
      <c r="H511" s="1">
        <v>45581.397916666669</v>
      </c>
      <c r="I511" t="s">
        <v>26</v>
      </c>
      <c r="K511" t="s">
        <v>55</v>
      </c>
      <c r="L511" t="s">
        <v>380</v>
      </c>
      <c r="M511" t="s">
        <v>56</v>
      </c>
      <c r="N511" t="s">
        <v>30</v>
      </c>
      <c r="O511" t="s">
        <v>58</v>
      </c>
      <c r="P511" t="s">
        <v>108</v>
      </c>
      <c r="R511" t="s">
        <v>60</v>
      </c>
      <c r="S511" t="s">
        <v>74</v>
      </c>
      <c r="T511" t="s">
        <v>118</v>
      </c>
      <c r="U511" t="s">
        <v>50</v>
      </c>
      <c r="V511" t="s">
        <v>37</v>
      </c>
      <c r="W511" t="s">
        <v>105</v>
      </c>
      <c r="X511" t="s">
        <v>38</v>
      </c>
      <c r="Z511" t="s">
        <v>180</v>
      </c>
      <c r="AT511" t="s">
        <v>641</v>
      </c>
    </row>
    <row r="512" spans="5:46" x14ac:dyDescent="0.4">
      <c r="E512">
        <v>1</v>
      </c>
      <c r="F512">
        <v>863</v>
      </c>
      <c r="G512" t="s">
        <v>25</v>
      </c>
      <c r="H512" s="1">
        <v>45581.397222222222</v>
      </c>
      <c r="I512" t="s">
        <v>26</v>
      </c>
      <c r="K512" t="s">
        <v>55</v>
      </c>
      <c r="L512" t="s">
        <v>380</v>
      </c>
      <c r="M512" t="s">
        <v>73</v>
      </c>
      <c r="N512" t="s">
        <v>57</v>
      </c>
      <c r="O512" t="s">
        <v>58</v>
      </c>
      <c r="P512" t="s">
        <v>108</v>
      </c>
      <c r="R512" t="s">
        <v>34</v>
      </c>
      <c r="S512" t="s">
        <v>74</v>
      </c>
      <c r="T512" t="s">
        <v>117</v>
      </c>
      <c r="U512" t="s">
        <v>50</v>
      </c>
      <c r="V512" t="s">
        <v>37</v>
      </c>
      <c r="W512" t="s">
        <v>52</v>
      </c>
      <c r="X512" t="s">
        <v>75</v>
      </c>
      <c r="Z512" t="s">
        <v>40</v>
      </c>
      <c r="AA512" t="s">
        <v>54</v>
      </c>
    </row>
    <row r="513" spans="5:46" x14ac:dyDescent="0.4">
      <c r="E513">
        <v>1</v>
      </c>
      <c r="F513">
        <v>863</v>
      </c>
      <c r="G513" t="s">
        <v>25</v>
      </c>
      <c r="H513" s="1">
        <v>45581.396527777775</v>
      </c>
      <c r="I513" t="s">
        <v>26</v>
      </c>
      <c r="K513" t="s">
        <v>55</v>
      </c>
      <c r="L513" t="s">
        <v>380</v>
      </c>
      <c r="M513" t="s">
        <v>73</v>
      </c>
      <c r="N513" t="s">
        <v>30</v>
      </c>
      <c r="O513" t="s">
        <v>58</v>
      </c>
      <c r="P513" t="s">
        <v>108</v>
      </c>
      <c r="R513" t="s">
        <v>33</v>
      </c>
      <c r="S513" t="s">
        <v>48</v>
      </c>
      <c r="U513" t="s">
        <v>132</v>
      </c>
      <c r="V513" t="s">
        <v>115</v>
      </c>
      <c r="W513" t="s">
        <v>52</v>
      </c>
      <c r="X513" t="s">
        <v>91</v>
      </c>
      <c r="Z513" t="s">
        <v>40</v>
      </c>
      <c r="AA513" t="s">
        <v>54</v>
      </c>
    </row>
    <row r="514" spans="5:46" x14ac:dyDescent="0.4">
      <c r="E514">
        <v>1</v>
      </c>
      <c r="F514">
        <v>863</v>
      </c>
      <c r="G514" t="s">
        <v>25</v>
      </c>
      <c r="H514" s="1">
        <v>45581.396527777775</v>
      </c>
      <c r="I514" t="s">
        <v>26</v>
      </c>
      <c r="K514" t="s">
        <v>142</v>
      </c>
      <c r="L514" t="s">
        <v>617</v>
      </c>
      <c r="M514" t="s">
        <v>73</v>
      </c>
      <c r="N514" t="s">
        <v>57</v>
      </c>
      <c r="O514" t="s">
        <v>31</v>
      </c>
      <c r="Q514" t="s">
        <v>642</v>
      </c>
      <c r="R514" t="s">
        <v>118</v>
      </c>
      <c r="S514" t="s">
        <v>62</v>
      </c>
      <c r="U514" t="s">
        <v>50</v>
      </c>
      <c r="V514" t="s">
        <v>37</v>
      </c>
      <c r="W514" t="s">
        <v>125</v>
      </c>
      <c r="X514" t="s">
        <v>133</v>
      </c>
      <c r="Z514" t="s">
        <v>40</v>
      </c>
      <c r="AA514" t="s">
        <v>41</v>
      </c>
      <c r="AB514" t="s">
        <v>643</v>
      </c>
      <c r="AC514" t="s">
        <v>82</v>
      </c>
      <c r="AT514" t="s">
        <v>644</v>
      </c>
    </row>
    <row r="515" spans="5:46" x14ac:dyDescent="0.4">
      <c r="E515">
        <v>1</v>
      </c>
      <c r="F515">
        <v>863</v>
      </c>
      <c r="G515" t="s">
        <v>25</v>
      </c>
      <c r="H515" s="1">
        <v>45581.395833333336</v>
      </c>
      <c r="I515" t="s">
        <v>26</v>
      </c>
      <c r="K515" t="s">
        <v>142</v>
      </c>
      <c r="L515" t="s">
        <v>617</v>
      </c>
      <c r="M515" t="s">
        <v>73</v>
      </c>
      <c r="N515" t="s">
        <v>57</v>
      </c>
      <c r="O515" t="s">
        <v>58</v>
      </c>
      <c r="P515" t="s">
        <v>108</v>
      </c>
      <c r="R515" t="s">
        <v>34</v>
      </c>
      <c r="S515" t="s">
        <v>74</v>
      </c>
      <c r="T515" t="s">
        <v>35</v>
      </c>
      <c r="U515" t="s">
        <v>50</v>
      </c>
      <c r="V515" t="s">
        <v>235</v>
      </c>
      <c r="W515" t="s">
        <v>75</v>
      </c>
      <c r="X515" t="s">
        <v>125</v>
      </c>
      <c r="Y515" t="s">
        <v>38</v>
      </c>
      <c r="Z515" t="s">
        <v>40</v>
      </c>
      <c r="AA515" t="s">
        <v>41</v>
      </c>
      <c r="AB515" t="s">
        <v>645</v>
      </c>
      <c r="AC515" t="s">
        <v>79</v>
      </c>
      <c r="AT515" t="s">
        <v>646</v>
      </c>
    </row>
    <row r="516" spans="5:46" x14ac:dyDescent="0.4">
      <c r="E516">
        <v>1</v>
      </c>
      <c r="F516">
        <v>863</v>
      </c>
      <c r="G516" t="s">
        <v>25</v>
      </c>
      <c r="H516" s="1">
        <v>45581.395833333336</v>
      </c>
      <c r="I516" t="s">
        <v>26</v>
      </c>
      <c r="K516" t="s">
        <v>55</v>
      </c>
      <c r="L516" t="s">
        <v>380</v>
      </c>
      <c r="M516" t="s">
        <v>73</v>
      </c>
      <c r="N516" t="s">
        <v>57</v>
      </c>
      <c r="O516" t="s">
        <v>58</v>
      </c>
      <c r="P516" t="s">
        <v>647</v>
      </c>
      <c r="R516" t="s">
        <v>48</v>
      </c>
      <c r="U516" t="s">
        <v>36</v>
      </c>
      <c r="W516" t="s">
        <v>52</v>
      </c>
      <c r="X516" t="s">
        <v>109</v>
      </c>
      <c r="Z516" t="s">
        <v>40</v>
      </c>
      <c r="AA516" t="s">
        <v>54</v>
      </c>
    </row>
    <row r="517" spans="5:46" x14ac:dyDescent="0.4">
      <c r="E517">
        <v>1</v>
      </c>
      <c r="F517">
        <v>863</v>
      </c>
      <c r="G517" t="s">
        <v>25</v>
      </c>
      <c r="H517" s="1">
        <v>45581.395833333336</v>
      </c>
      <c r="I517" t="s">
        <v>26</v>
      </c>
      <c r="K517" t="s">
        <v>142</v>
      </c>
      <c r="L517" t="s">
        <v>617</v>
      </c>
      <c r="M517" t="s">
        <v>73</v>
      </c>
      <c r="N517" t="s">
        <v>57</v>
      </c>
      <c r="O517" t="s">
        <v>58</v>
      </c>
      <c r="P517" t="s">
        <v>59</v>
      </c>
      <c r="R517" t="s">
        <v>60</v>
      </c>
      <c r="S517" t="s">
        <v>61</v>
      </c>
      <c r="T517" t="s">
        <v>62</v>
      </c>
      <c r="U517" t="s">
        <v>50</v>
      </c>
      <c r="W517" t="s">
        <v>105</v>
      </c>
      <c r="Z517" t="s">
        <v>40</v>
      </c>
      <c r="AA517" t="s">
        <v>41</v>
      </c>
      <c r="AB517" t="s">
        <v>648</v>
      </c>
      <c r="AC517" t="s">
        <v>78</v>
      </c>
      <c r="AD517" t="s">
        <v>84</v>
      </c>
      <c r="AE517" t="s">
        <v>85</v>
      </c>
    </row>
    <row r="518" spans="5:46" x14ac:dyDescent="0.4">
      <c r="E518">
        <v>1</v>
      </c>
      <c r="F518">
        <v>863</v>
      </c>
      <c r="G518" t="s">
        <v>25</v>
      </c>
      <c r="H518" s="1">
        <v>45581.395138888889</v>
      </c>
      <c r="I518" t="s">
        <v>26</v>
      </c>
      <c r="K518" t="s">
        <v>142</v>
      </c>
      <c r="L518" t="s">
        <v>617</v>
      </c>
      <c r="M518" t="s">
        <v>56</v>
      </c>
      <c r="N518" t="s">
        <v>30</v>
      </c>
      <c r="O518" t="s">
        <v>58</v>
      </c>
      <c r="P518" t="s">
        <v>108</v>
      </c>
      <c r="R518" t="s">
        <v>33</v>
      </c>
      <c r="U518" t="s">
        <v>68</v>
      </c>
      <c r="W518" t="s">
        <v>105</v>
      </c>
      <c r="Z518" t="s">
        <v>40</v>
      </c>
      <c r="AA518" t="s">
        <v>41</v>
      </c>
      <c r="AB518" t="s">
        <v>649</v>
      </c>
      <c r="AC518" t="s">
        <v>84</v>
      </c>
      <c r="AT518" t="s">
        <v>650</v>
      </c>
    </row>
    <row r="519" spans="5:46" x14ac:dyDescent="0.4">
      <c r="E519">
        <v>1</v>
      </c>
      <c r="F519">
        <v>863</v>
      </c>
      <c r="G519" t="s">
        <v>25</v>
      </c>
      <c r="H519" s="1">
        <v>45581.395138888889</v>
      </c>
      <c r="I519" t="s">
        <v>26</v>
      </c>
      <c r="K519" t="s">
        <v>142</v>
      </c>
      <c r="L519" t="s">
        <v>617</v>
      </c>
      <c r="M519" t="s">
        <v>73</v>
      </c>
      <c r="N519" t="s">
        <v>57</v>
      </c>
      <c r="O519" t="s">
        <v>58</v>
      </c>
      <c r="P519" t="s">
        <v>108</v>
      </c>
      <c r="R519" t="s">
        <v>60</v>
      </c>
      <c r="S519" t="s">
        <v>74</v>
      </c>
      <c r="T519" t="s">
        <v>117</v>
      </c>
      <c r="U519" t="s">
        <v>37</v>
      </c>
      <c r="V519" t="s">
        <v>68</v>
      </c>
      <c r="W519" t="s">
        <v>70</v>
      </c>
      <c r="X519" t="s">
        <v>106</v>
      </c>
      <c r="Y519" t="s">
        <v>111</v>
      </c>
      <c r="Z519" t="s">
        <v>40</v>
      </c>
      <c r="AA519" t="s">
        <v>54</v>
      </c>
    </row>
    <row r="520" spans="5:46" ht="150" x14ac:dyDescent="0.4">
      <c r="E520">
        <v>1</v>
      </c>
      <c r="F520">
        <v>863</v>
      </c>
      <c r="G520" t="s">
        <v>25</v>
      </c>
      <c r="H520" s="1">
        <v>45581.395138888889</v>
      </c>
      <c r="I520" t="s">
        <v>26</v>
      </c>
      <c r="K520" t="s">
        <v>237</v>
      </c>
      <c r="L520" t="s">
        <v>617</v>
      </c>
      <c r="M520" t="s">
        <v>56</v>
      </c>
      <c r="N520" t="s">
        <v>57</v>
      </c>
      <c r="O520" t="s">
        <v>31</v>
      </c>
      <c r="Q520" t="s">
        <v>104</v>
      </c>
      <c r="R520" t="s">
        <v>61</v>
      </c>
      <c r="S520" t="s">
        <v>89</v>
      </c>
      <c r="T520" t="s">
        <v>90</v>
      </c>
      <c r="U520" t="s">
        <v>50</v>
      </c>
      <c r="V520" t="s">
        <v>132</v>
      </c>
      <c r="W520" t="s">
        <v>64</v>
      </c>
      <c r="X520" t="s">
        <v>53</v>
      </c>
      <c r="Y520" t="s">
        <v>106</v>
      </c>
      <c r="Z520" t="s">
        <v>40</v>
      </c>
      <c r="AA520" t="s">
        <v>41</v>
      </c>
      <c r="AB520" s="2" t="s">
        <v>651</v>
      </c>
      <c r="AC520" t="s">
        <v>77</v>
      </c>
      <c r="AD520" t="s">
        <v>78</v>
      </c>
    </row>
    <row r="521" spans="5:46" x14ac:dyDescent="0.4">
      <c r="E521">
        <v>1</v>
      </c>
      <c r="F521">
        <v>863</v>
      </c>
      <c r="G521" t="s">
        <v>25</v>
      </c>
      <c r="H521" s="1">
        <v>45581.394444444442</v>
      </c>
      <c r="I521" t="s">
        <v>26</v>
      </c>
      <c r="K521" t="s">
        <v>237</v>
      </c>
      <c r="L521" t="s">
        <v>617</v>
      </c>
      <c r="M521" t="s">
        <v>56</v>
      </c>
      <c r="N521" t="s">
        <v>30</v>
      </c>
      <c r="O521" t="s">
        <v>58</v>
      </c>
      <c r="P521" t="s">
        <v>108</v>
      </c>
      <c r="R521" t="s">
        <v>34</v>
      </c>
      <c r="S521" t="s">
        <v>74</v>
      </c>
      <c r="T521" t="s">
        <v>117</v>
      </c>
      <c r="U521" t="s">
        <v>50</v>
      </c>
      <c r="V521" t="s">
        <v>103</v>
      </c>
      <c r="W521" t="s">
        <v>52</v>
      </c>
      <c r="X521" t="s">
        <v>75</v>
      </c>
      <c r="Y521" t="s">
        <v>133</v>
      </c>
      <c r="Z521" t="s">
        <v>40</v>
      </c>
      <c r="AA521" t="s">
        <v>41</v>
      </c>
      <c r="AB521" t="s">
        <v>652</v>
      </c>
      <c r="AC521" t="s">
        <v>82</v>
      </c>
      <c r="AD521" t="s">
        <v>84</v>
      </c>
    </row>
    <row r="522" spans="5:46" x14ac:dyDescent="0.4">
      <c r="E522">
        <v>1</v>
      </c>
      <c r="F522">
        <v>863</v>
      </c>
      <c r="G522" t="s">
        <v>25</v>
      </c>
      <c r="H522" s="1">
        <v>45581.393750000003</v>
      </c>
      <c r="I522" t="s">
        <v>26</v>
      </c>
      <c r="K522" t="s">
        <v>142</v>
      </c>
      <c r="L522" t="s">
        <v>617</v>
      </c>
      <c r="M522" t="s">
        <v>73</v>
      </c>
      <c r="N522" t="s">
        <v>30</v>
      </c>
      <c r="O522" t="s">
        <v>58</v>
      </c>
      <c r="P522" t="s">
        <v>108</v>
      </c>
      <c r="R522" t="s">
        <v>74</v>
      </c>
      <c r="S522" t="s">
        <v>89</v>
      </c>
      <c r="T522" t="s">
        <v>101</v>
      </c>
      <c r="U522" t="s">
        <v>50</v>
      </c>
      <c r="V522" t="s">
        <v>103</v>
      </c>
      <c r="W522" t="s">
        <v>105</v>
      </c>
      <c r="X522" t="s">
        <v>91</v>
      </c>
      <c r="Z522" t="s">
        <v>40</v>
      </c>
      <c r="AA522" t="s">
        <v>54</v>
      </c>
    </row>
    <row r="523" spans="5:46" x14ac:dyDescent="0.4">
      <c r="E523">
        <v>1</v>
      </c>
      <c r="F523">
        <v>863</v>
      </c>
      <c r="G523" t="s">
        <v>25</v>
      </c>
      <c r="H523" s="1">
        <v>45581.393055555556</v>
      </c>
      <c r="I523" t="s">
        <v>26</v>
      </c>
      <c r="K523" t="s">
        <v>237</v>
      </c>
      <c r="L523" t="s">
        <v>617</v>
      </c>
      <c r="M523" t="s">
        <v>73</v>
      </c>
      <c r="N523" t="s">
        <v>57</v>
      </c>
      <c r="O523" t="s">
        <v>58</v>
      </c>
      <c r="P523" t="s">
        <v>108</v>
      </c>
      <c r="R523" t="s">
        <v>34</v>
      </c>
      <c r="S523" t="s">
        <v>89</v>
      </c>
      <c r="T523" t="s">
        <v>48</v>
      </c>
      <c r="U523" t="s">
        <v>157</v>
      </c>
      <c r="V523" t="s">
        <v>37</v>
      </c>
      <c r="W523" t="s">
        <v>75</v>
      </c>
      <c r="X523" t="s">
        <v>125</v>
      </c>
      <c r="Y523" t="s">
        <v>178</v>
      </c>
      <c r="Z523" t="s">
        <v>40</v>
      </c>
      <c r="AA523" t="s">
        <v>54</v>
      </c>
    </row>
    <row r="524" spans="5:46" x14ac:dyDescent="0.4">
      <c r="E524">
        <v>1</v>
      </c>
      <c r="F524">
        <v>863</v>
      </c>
      <c r="G524" t="s">
        <v>25</v>
      </c>
      <c r="H524" s="1">
        <v>45581.392361111109</v>
      </c>
      <c r="I524" t="s">
        <v>26</v>
      </c>
      <c r="K524" t="s">
        <v>142</v>
      </c>
      <c r="L524" t="s">
        <v>617</v>
      </c>
      <c r="M524" t="s">
        <v>73</v>
      </c>
      <c r="N524" t="s">
        <v>57</v>
      </c>
      <c r="O524" t="s">
        <v>58</v>
      </c>
      <c r="P524" t="s">
        <v>108</v>
      </c>
      <c r="R524" t="s">
        <v>74</v>
      </c>
      <c r="S524" t="s">
        <v>48</v>
      </c>
      <c r="U524" t="s">
        <v>50</v>
      </c>
      <c r="V524" t="s">
        <v>51</v>
      </c>
      <c r="W524" t="s">
        <v>125</v>
      </c>
      <c r="X524" t="s">
        <v>91</v>
      </c>
      <c r="Y524" t="s">
        <v>70</v>
      </c>
      <c r="Z524" t="s">
        <v>40</v>
      </c>
      <c r="AA524" t="s">
        <v>54</v>
      </c>
    </row>
    <row r="525" spans="5:46" ht="131.25" x14ac:dyDescent="0.4">
      <c r="E525">
        <v>1</v>
      </c>
      <c r="F525">
        <v>863</v>
      </c>
      <c r="G525" t="s">
        <v>25</v>
      </c>
      <c r="H525" s="1">
        <v>45581.392361111109</v>
      </c>
      <c r="I525" t="s">
        <v>26</v>
      </c>
      <c r="K525" t="s">
        <v>142</v>
      </c>
      <c r="L525" t="s">
        <v>617</v>
      </c>
      <c r="M525" t="s">
        <v>73</v>
      </c>
      <c r="N525" t="s">
        <v>57</v>
      </c>
      <c r="O525" t="s">
        <v>31</v>
      </c>
      <c r="Q525" t="s">
        <v>114</v>
      </c>
      <c r="R525" t="s">
        <v>33</v>
      </c>
      <c r="S525" t="s">
        <v>74</v>
      </c>
      <c r="T525" t="s">
        <v>89</v>
      </c>
      <c r="U525" t="s">
        <v>50</v>
      </c>
      <c r="W525" t="s">
        <v>52</v>
      </c>
      <c r="X525" t="s">
        <v>105</v>
      </c>
      <c r="Y525" t="s">
        <v>91</v>
      </c>
      <c r="Z525" t="s">
        <v>40</v>
      </c>
      <c r="AA525" t="s">
        <v>41</v>
      </c>
      <c r="AB525" s="2" t="s">
        <v>653</v>
      </c>
      <c r="AC525" t="s">
        <v>78</v>
      </c>
      <c r="AD525" t="s">
        <v>79</v>
      </c>
      <c r="AE525" t="s">
        <v>93</v>
      </c>
    </row>
    <row r="526" spans="5:46" x14ac:dyDescent="0.4">
      <c r="E526">
        <v>1</v>
      </c>
      <c r="F526">
        <v>863</v>
      </c>
      <c r="G526" t="s">
        <v>25</v>
      </c>
      <c r="H526" s="1">
        <v>45581.390972222223</v>
      </c>
      <c r="I526" t="s">
        <v>26</v>
      </c>
      <c r="K526" t="s">
        <v>142</v>
      </c>
      <c r="L526" t="s">
        <v>617</v>
      </c>
      <c r="M526" t="s">
        <v>29</v>
      </c>
      <c r="N526" t="s">
        <v>30</v>
      </c>
      <c r="O526" t="s">
        <v>31</v>
      </c>
      <c r="Q526" t="s">
        <v>654</v>
      </c>
      <c r="R526" t="s">
        <v>47</v>
      </c>
      <c r="S526" t="s">
        <v>90</v>
      </c>
      <c r="U526" t="s">
        <v>50</v>
      </c>
      <c r="V526" t="s">
        <v>37</v>
      </c>
      <c r="W526" t="s">
        <v>38</v>
      </c>
      <c r="X526" t="s">
        <v>53</v>
      </c>
      <c r="Z526" t="s">
        <v>40</v>
      </c>
      <c r="AA526" t="s">
        <v>54</v>
      </c>
      <c r="AT526" t="s">
        <v>655</v>
      </c>
    </row>
    <row r="527" spans="5:46" x14ac:dyDescent="0.4">
      <c r="E527">
        <v>1</v>
      </c>
      <c r="F527">
        <v>863</v>
      </c>
      <c r="G527" t="s">
        <v>25</v>
      </c>
      <c r="H527" s="1">
        <v>45581.390972222223</v>
      </c>
      <c r="I527" t="s">
        <v>26</v>
      </c>
      <c r="K527" t="s">
        <v>142</v>
      </c>
      <c r="L527" t="s">
        <v>617</v>
      </c>
      <c r="M527" t="s">
        <v>73</v>
      </c>
      <c r="N527" t="s">
        <v>57</v>
      </c>
      <c r="O527" t="s">
        <v>58</v>
      </c>
      <c r="P527" t="s">
        <v>134</v>
      </c>
      <c r="R527" t="s">
        <v>47</v>
      </c>
      <c r="S527" t="s">
        <v>101</v>
      </c>
      <c r="T527" t="s">
        <v>110</v>
      </c>
      <c r="U527" t="s">
        <v>50</v>
      </c>
      <c r="V527" t="s">
        <v>103</v>
      </c>
      <c r="W527" t="s">
        <v>38</v>
      </c>
      <c r="Z527" t="s">
        <v>40</v>
      </c>
      <c r="AA527" t="s">
        <v>54</v>
      </c>
    </row>
    <row r="528" spans="5:46" x14ac:dyDescent="0.4">
      <c r="E528">
        <v>1</v>
      </c>
      <c r="F528">
        <v>863</v>
      </c>
      <c r="G528" t="s">
        <v>25</v>
      </c>
      <c r="H528" s="1">
        <v>45581.390277777777</v>
      </c>
      <c r="I528" t="s">
        <v>26</v>
      </c>
      <c r="K528" t="s">
        <v>237</v>
      </c>
      <c r="L528" t="s">
        <v>617</v>
      </c>
      <c r="M528" t="s">
        <v>73</v>
      </c>
      <c r="N528" t="s">
        <v>57</v>
      </c>
      <c r="O528" t="s">
        <v>58</v>
      </c>
      <c r="P528" t="s">
        <v>134</v>
      </c>
      <c r="R528" t="s">
        <v>33</v>
      </c>
      <c r="S528" t="s">
        <v>60</v>
      </c>
      <c r="T528" t="s">
        <v>48</v>
      </c>
      <c r="U528" t="s">
        <v>50</v>
      </c>
      <c r="V528" t="s">
        <v>102</v>
      </c>
      <c r="W528" t="s">
        <v>64</v>
      </c>
      <c r="X528" t="s">
        <v>125</v>
      </c>
      <c r="Z528" t="s">
        <v>40</v>
      </c>
      <c r="AA528" t="s">
        <v>54</v>
      </c>
      <c r="AT528" t="s">
        <v>656</v>
      </c>
    </row>
    <row r="529" spans="5:46" x14ac:dyDescent="0.4">
      <c r="E529">
        <v>1</v>
      </c>
      <c r="F529">
        <v>863</v>
      </c>
      <c r="G529" t="s">
        <v>25</v>
      </c>
      <c r="H529" s="1">
        <v>45581.390277777777</v>
      </c>
      <c r="I529" t="s">
        <v>26</v>
      </c>
      <c r="K529" t="s">
        <v>142</v>
      </c>
      <c r="L529" t="s">
        <v>617</v>
      </c>
      <c r="M529" t="s">
        <v>73</v>
      </c>
      <c r="N529" t="s">
        <v>57</v>
      </c>
      <c r="O529" t="s">
        <v>31</v>
      </c>
      <c r="Q529" t="s">
        <v>32</v>
      </c>
      <c r="R529" t="s">
        <v>61</v>
      </c>
      <c r="U529" t="s">
        <v>68</v>
      </c>
      <c r="W529" t="s">
        <v>52</v>
      </c>
      <c r="Z529" t="s">
        <v>40</v>
      </c>
      <c r="AA529" t="s">
        <v>41</v>
      </c>
      <c r="AB529" t="s">
        <v>657</v>
      </c>
      <c r="AC529" t="s">
        <v>189</v>
      </c>
    </row>
    <row r="530" spans="5:46" x14ac:dyDescent="0.4">
      <c r="E530">
        <v>1</v>
      </c>
      <c r="F530">
        <v>863</v>
      </c>
      <c r="G530" t="s">
        <v>25</v>
      </c>
      <c r="H530" s="1">
        <v>45581.390277777777</v>
      </c>
      <c r="I530" t="s">
        <v>26</v>
      </c>
      <c r="K530" t="s">
        <v>237</v>
      </c>
      <c r="L530" t="s">
        <v>617</v>
      </c>
      <c r="M530" t="s">
        <v>56</v>
      </c>
      <c r="N530" t="s">
        <v>30</v>
      </c>
      <c r="O530" t="s">
        <v>58</v>
      </c>
      <c r="P530" t="s">
        <v>59</v>
      </c>
      <c r="R530" t="s">
        <v>154</v>
      </c>
      <c r="U530" t="s">
        <v>51</v>
      </c>
      <c r="V530" t="s">
        <v>103</v>
      </c>
      <c r="W530" t="s">
        <v>52</v>
      </c>
      <c r="X530" t="s">
        <v>75</v>
      </c>
      <c r="Y530" t="s">
        <v>105</v>
      </c>
      <c r="Z530" t="s">
        <v>40</v>
      </c>
      <c r="AA530" t="s">
        <v>54</v>
      </c>
    </row>
    <row r="531" spans="5:46" x14ac:dyDescent="0.4">
      <c r="E531">
        <v>1</v>
      </c>
      <c r="F531">
        <v>863</v>
      </c>
      <c r="G531" t="s">
        <v>25</v>
      </c>
      <c r="H531" s="1">
        <v>45581.38958333333</v>
      </c>
      <c r="I531" t="s">
        <v>26</v>
      </c>
      <c r="K531" t="s">
        <v>142</v>
      </c>
      <c r="L531" t="s">
        <v>617</v>
      </c>
      <c r="M531" t="s">
        <v>73</v>
      </c>
      <c r="N531" t="s">
        <v>30</v>
      </c>
      <c r="O531" t="s">
        <v>58</v>
      </c>
      <c r="P531" t="s">
        <v>59</v>
      </c>
      <c r="R531" t="s">
        <v>74</v>
      </c>
      <c r="S531" t="s">
        <v>61</v>
      </c>
      <c r="T531" t="s">
        <v>89</v>
      </c>
      <c r="U531" t="s">
        <v>50</v>
      </c>
      <c r="V531" t="s">
        <v>63</v>
      </c>
      <c r="W531" t="s">
        <v>64</v>
      </c>
      <c r="X531" t="s">
        <v>178</v>
      </c>
      <c r="Z531" t="s">
        <v>40</v>
      </c>
      <c r="AA531" t="s">
        <v>54</v>
      </c>
    </row>
    <row r="532" spans="5:46" x14ac:dyDescent="0.4">
      <c r="E532">
        <v>1</v>
      </c>
      <c r="F532">
        <v>863</v>
      </c>
      <c r="G532" t="s">
        <v>25</v>
      </c>
      <c r="H532" s="1">
        <v>45581.38958333333</v>
      </c>
      <c r="I532" t="s">
        <v>26</v>
      </c>
      <c r="K532" t="s">
        <v>142</v>
      </c>
      <c r="L532" t="s">
        <v>617</v>
      </c>
      <c r="M532" t="s">
        <v>73</v>
      </c>
      <c r="N532" t="s">
        <v>57</v>
      </c>
      <c r="O532" t="s">
        <v>58</v>
      </c>
      <c r="P532" t="s">
        <v>108</v>
      </c>
      <c r="R532" t="s">
        <v>60</v>
      </c>
      <c r="S532" t="s">
        <v>47</v>
      </c>
      <c r="T532" t="s">
        <v>48</v>
      </c>
      <c r="U532" t="s">
        <v>50</v>
      </c>
      <c r="V532" t="s">
        <v>63</v>
      </c>
      <c r="W532" t="s">
        <v>91</v>
      </c>
      <c r="X532" t="s">
        <v>70</v>
      </c>
      <c r="Z532" t="s">
        <v>40</v>
      </c>
      <c r="AA532" t="s">
        <v>41</v>
      </c>
      <c r="AB532" t="s">
        <v>658</v>
      </c>
      <c r="AC532" t="s">
        <v>189</v>
      </c>
    </row>
    <row r="533" spans="5:46" ht="168.75" x14ac:dyDescent="0.4">
      <c r="E533">
        <v>1</v>
      </c>
      <c r="F533">
        <v>863</v>
      </c>
      <c r="G533" t="s">
        <v>25</v>
      </c>
      <c r="H533" s="1">
        <v>45581.38958333333</v>
      </c>
      <c r="I533" t="s">
        <v>26</v>
      </c>
      <c r="K533" t="s">
        <v>237</v>
      </c>
      <c r="L533" t="s">
        <v>617</v>
      </c>
      <c r="M533" t="s">
        <v>73</v>
      </c>
      <c r="N533" t="s">
        <v>57</v>
      </c>
      <c r="O533" t="s">
        <v>58</v>
      </c>
      <c r="P533" t="s">
        <v>190</v>
      </c>
      <c r="R533" t="s">
        <v>34</v>
      </c>
      <c r="U533" t="s">
        <v>36</v>
      </c>
      <c r="W533" t="s">
        <v>52</v>
      </c>
      <c r="Z533" t="s">
        <v>40</v>
      </c>
      <c r="AA533" t="s">
        <v>41</v>
      </c>
      <c r="AB533" s="2" t="s">
        <v>659</v>
      </c>
      <c r="AC533" t="s">
        <v>84</v>
      </c>
      <c r="AD533" t="s">
        <v>85</v>
      </c>
      <c r="AT533" t="s">
        <v>660</v>
      </c>
    </row>
    <row r="534" spans="5:46" x14ac:dyDescent="0.4">
      <c r="E534">
        <v>1</v>
      </c>
      <c r="F534">
        <v>863</v>
      </c>
      <c r="G534" t="s">
        <v>25</v>
      </c>
      <c r="H534" s="1">
        <v>45581.388888888891</v>
      </c>
      <c r="I534" t="s">
        <v>26</v>
      </c>
      <c r="K534" t="s">
        <v>237</v>
      </c>
      <c r="L534" t="s">
        <v>617</v>
      </c>
      <c r="M534" t="s">
        <v>144</v>
      </c>
      <c r="N534" t="s">
        <v>30</v>
      </c>
      <c r="O534" t="s">
        <v>31</v>
      </c>
      <c r="Q534" t="s">
        <v>123</v>
      </c>
      <c r="R534" t="s">
        <v>33</v>
      </c>
      <c r="S534" t="s">
        <v>74</v>
      </c>
      <c r="T534" t="s">
        <v>49</v>
      </c>
      <c r="U534" t="s">
        <v>50</v>
      </c>
      <c r="V534" t="s">
        <v>36</v>
      </c>
      <c r="W534" t="s">
        <v>64</v>
      </c>
      <c r="X534" t="s">
        <v>105</v>
      </c>
      <c r="Y534" t="s">
        <v>133</v>
      </c>
      <c r="Z534" t="s">
        <v>40</v>
      </c>
      <c r="AA534" t="s">
        <v>54</v>
      </c>
    </row>
    <row r="535" spans="5:46" x14ac:dyDescent="0.4">
      <c r="E535">
        <v>1</v>
      </c>
      <c r="F535">
        <v>863</v>
      </c>
      <c r="G535" t="s">
        <v>25</v>
      </c>
      <c r="H535" s="1">
        <v>45581.388888888891</v>
      </c>
      <c r="I535" t="s">
        <v>26</v>
      </c>
      <c r="K535" t="s">
        <v>142</v>
      </c>
      <c r="L535" t="s">
        <v>617</v>
      </c>
      <c r="M535" t="s">
        <v>73</v>
      </c>
      <c r="N535" t="s">
        <v>30</v>
      </c>
      <c r="O535" t="s">
        <v>58</v>
      </c>
      <c r="P535" t="s">
        <v>59</v>
      </c>
      <c r="R535" t="s">
        <v>74</v>
      </c>
      <c r="S535" t="s">
        <v>154</v>
      </c>
      <c r="T535" t="s">
        <v>101</v>
      </c>
      <c r="U535" t="s">
        <v>50</v>
      </c>
      <c r="V535" t="s">
        <v>63</v>
      </c>
      <c r="W535" t="s">
        <v>52</v>
      </c>
      <c r="X535" t="s">
        <v>109</v>
      </c>
      <c r="Y535" t="s">
        <v>139</v>
      </c>
      <c r="AA535" t="s">
        <v>54</v>
      </c>
    </row>
    <row r="536" spans="5:46" x14ac:dyDescent="0.4">
      <c r="E536">
        <v>1</v>
      </c>
      <c r="F536">
        <v>863</v>
      </c>
      <c r="G536" t="s">
        <v>25</v>
      </c>
      <c r="H536" s="1">
        <v>45581.388194444444</v>
      </c>
      <c r="I536" t="s">
        <v>26</v>
      </c>
      <c r="K536" t="s">
        <v>237</v>
      </c>
      <c r="L536" t="s">
        <v>617</v>
      </c>
      <c r="M536" t="s">
        <v>29</v>
      </c>
      <c r="N536" t="s">
        <v>30</v>
      </c>
      <c r="O536" t="s">
        <v>31</v>
      </c>
      <c r="Q536" t="s">
        <v>114</v>
      </c>
      <c r="R536" t="s">
        <v>33</v>
      </c>
      <c r="S536" t="s">
        <v>34</v>
      </c>
      <c r="U536" t="s">
        <v>50</v>
      </c>
      <c r="W536" t="s">
        <v>52</v>
      </c>
      <c r="Z536" t="s">
        <v>40</v>
      </c>
      <c r="AA536" t="s">
        <v>54</v>
      </c>
    </row>
    <row r="537" spans="5:46" x14ac:dyDescent="0.4">
      <c r="E537">
        <v>1</v>
      </c>
      <c r="F537">
        <v>863</v>
      </c>
      <c r="G537" t="s">
        <v>25</v>
      </c>
      <c r="H537" s="1">
        <v>45580.635416666664</v>
      </c>
      <c r="I537" t="s">
        <v>26</v>
      </c>
      <c r="K537" t="s">
        <v>55</v>
      </c>
      <c r="L537" t="s">
        <v>661</v>
      </c>
      <c r="M537" t="s">
        <v>73</v>
      </c>
      <c r="N537" t="s">
        <v>57</v>
      </c>
      <c r="O537" t="s">
        <v>31</v>
      </c>
      <c r="Q537" t="s">
        <v>662</v>
      </c>
      <c r="R537" t="s">
        <v>74</v>
      </c>
      <c r="S537" t="s">
        <v>35</v>
      </c>
      <c r="T537" t="s">
        <v>101</v>
      </c>
      <c r="U537" t="s">
        <v>50</v>
      </c>
      <c r="V537" t="s">
        <v>37</v>
      </c>
      <c r="W537" t="s">
        <v>105</v>
      </c>
      <c r="X537" t="s">
        <v>39</v>
      </c>
      <c r="Y537" t="s">
        <v>99</v>
      </c>
      <c r="Z537" t="s">
        <v>40</v>
      </c>
      <c r="AA537" t="s">
        <v>41</v>
      </c>
      <c r="AB537" t="s">
        <v>663</v>
      </c>
      <c r="AC537" t="s">
        <v>80</v>
      </c>
      <c r="AD537" t="s">
        <v>43</v>
      </c>
      <c r="AE537" t="s">
        <v>94</v>
      </c>
      <c r="AF537" t="s">
        <v>96</v>
      </c>
    </row>
    <row r="538" spans="5:46" x14ac:dyDescent="0.4">
      <c r="E538">
        <v>1</v>
      </c>
      <c r="F538">
        <v>863</v>
      </c>
      <c r="G538" t="s">
        <v>25</v>
      </c>
      <c r="H538" s="1">
        <v>45580.634722222225</v>
      </c>
      <c r="I538" t="s">
        <v>26</v>
      </c>
      <c r="K538" t="s">
        <v>445</v>
      </c>
      <c r="L538" t="s">
        <v>661</v>
      </c>
      <c r="M538" t="s">
        <v>73</v>
      </c>
      <c r="N538" t="s">
        <v>30</v>
      </c>
      <c r="O538" t="s">
        <v>58</v>
      </c>
      <c r="P538" t="s">
        <v>108</v>
      </c>
      <c r="R538" t="s">
        <v>33</v>
      </c>
      <c r="S538" t="s">
        <v>34</v>
      </c>
      <c r="T538" t="s">
        <v>74</v>
      </c>
      <c r="U538" t="s">
        <v>36</v>
      </c>
      <c r="V538" t="s">
        <v>37</v>
      </c>
      <c r="W538" t="s">
        <v>52</v>
      </c>
      <c r="X538" t="s">
        <v>75</v>
      </c>
      <c r="Y538" t="s">
        <v>125</v>
      </c>
      <c r="Z538" t="s">
        <v>40</v>
      </c>
      <c r="AA538" t="s">
        <v>54</v>
      </c>
    </row>
    <row r="539" spans="5:46" x14ac:dyDescent="0.4">
      <c r="E539">
        <v>1</v>
      </c>
      <c r="F539">
        <v>863</v>
      </c>
      <c r="G539" t="s">
        <v>25</v>
      </c>
      <c r="H539" s="1">
        <v>45580.633333333331</v>
      </c>
      <c r="I539" t="s">
        <v>26</v>
      </c>
      <c r="K539" t="s">
        <v>445</v>
      </c>
      <c r="L539" t="s">
        <v>661</v>
      </c>
      <c r="M539" t="s">
        <v>73</v>
      </c>
      <c r="N539" t="s">
        <v>57</v>
      </c>
      <c r="O539" t="s">
        <v>31</v>
      </c>
      <c r="Q539" t="s">
        <v>114</v>
      </c>
      <c r="R539" t="s">
        <v>34</v>
      </c>
      <c r="S539" t="s">
        <v>74</v>
      </c>
      <c r="T539" t="s">
        <v>48</v>
      </c>
      <c r="U539" t="s">
        <v>102</v>
      </c>
      <c r="V539" t="s">
        <v>103</v>
      </c>
      <c r="W539" t="s">
        <v>52</v>
      </c>
      <c r="X539" t="s">
        <v>105</v>
      </c>
      <c r="Y539" t="s">
        <v>91</v>
      </c>
      <c r="Z539" t="s">
        <v>40</v>
      </c>
      <c r="AA539" t="s">
        <v>54</v>
      </c>
    </row>
    <row r="540" spans="5:46" x14ac:dyDescent="0.4">
      <c r="E540">
        <v>1</v>
      </c>
      <c r="F540">
        <v>863</v>
      </c>
      <c r="G540" t="s">
        <v>25</v>
      </c>
      <c r="H540" s="1">
        <v>45580.633333333331</v>
      </c>
      <c r="I540" t="s">
        <v>26</v>
      </c>
      <c r="K540" t="s">
        <v>445</v>
      </c>
      <c r="L540" t="s">
        <v>661</v>
      </c>
      <c r="M540" t="s">
        <v>29</v>
      </c>
      <c r="N540" t="s">
        <v>30</v>
      </c>
      <c r="O540" t="s">
        <v>31</v>
      </c>
      <c r="Q540" t="s">
        <v>1523</v>
      </c>
      <c r="R540" t="s">
        <v>47</v>
      </c>
      <c r="S540" t="s">
        <v>154</v>
      </c>
      <c r="T540" t="s">
        <v>110</v>
      </c>
      <c r="U540" t="s">
        <v>51</v>
      </c>
      <c r="V540" t="s">
        <v>103</v>
      </c>
      <c r="W540" t="s">
        <v>52</v>
      </c>
      <c r="X540" t="s">
        <v>38</v>
      </c>
      <c r="Y540" t="s">
        <v>70</v>
      </c>
      <c r="Z540" t="s">
        <v>40</v>
      </c>
      <c r="AA540" t="s">
        <v>54</v>
      </c>
    </row>
    <row r="541" spans="5:46" x14ac:dyDescent="0.4">
      <c r="E541">
        <v>1</v>
      </c>
      <c r="F541">
        <v>863</v>
      </c>
      <c r="G541" t="s">
        <v>25</v>
      </c>
      <c r="H541" s="1">
        <v>45580.633333333331</v>
      </c>
      <c r="I541" t="s">
        <v>26</v>
      </c>
      <c r="K541" t="s">
        <v>55</v>
      </c>
      <c r="L541" t="s">
        <v>661</v>
      </c>
      <c r="M541" t="s">
        <v>73</v>
      </c>
      <c r="N541" t="s">
        <v>57</v>
      </c>
      <c r="O541" t="s">
        <v>58</v>
      </c>
      <c r="P541" t="s">
        <v>108</v>
      </c>
      <c r="R541" t="s">
        <v>34</v>
      </c>
      <c r="S541" t="s">
        <v>74</v>
      </c>
      <c r="T541" t="s">
        <v>61</v>
      </c>
      <c r="U541" t="s">
        <v>102</v>
      </c>
      <c r="V541" t="s">
        <v>63</v>
      </c>
      <c r="W541" t="s">
        <v>91</v>
      </c>
      <c r="X541" t="s">
        <v>70</v>
      </c>
      <c r="Z541" t="s">
        <v>40</v>
      </c>
      <c r="AA541" t="s">
        <v>41</v>
      </c>
      <c r="AB541" t="s">
        <v>664</v>
      </c>
      <c r="AC541" t="s">
        <v>79</v>
      </c>
    </row>
    <row r="542" spans="5:46" x14ac:dyDescent="0.4">
      <c r="E542">
        <v>1</v>
      </c>
      <c r="F542">
        <v>863</v>
      </c>
      <c r="G542" t="s">
        <v>25</v>
      </c>
      <c r="H542" s="1">
        <v>45580.632638888892</v>
      </c>
      <c r="I542" t="s">
        <v>26</v>
      </c>
      <c r="K542" t="s">
        <v>445</v>
      </c>
      <c r="L542" t="s">
        <v>661</v>
      </c>
      <c r="M542" t="s">
        <v>73</v>
      </c>
      <c r="N542" t="s">
        <v>57</v>
      </c>
      <c r="O542" t="s">
        <v>58</v>
      </c>
      <c r="P542" t="s">
        <v>108</v>
      </c>
      <c r="R542" t="s">
        <v>74</v>
      </c>
      <c r="S542" t="s">
        <v>117</v>
      </c>
      <c r="T542" t="s">
        <v>62</v>
      </c>
      <c r="U542" t="s">
        <v>50</v>
      </c>
      <c r="V542" t="s">
        <v>157</v>
      </c>
      <c r="W542" t="s">
        <v>53</v>
      </c>
      <c r="X542" t="s">
        <v>71</v>
      </c>
      <c r="Y542" t="s">
        <v>109</v>
      </c>
      <c r="Z542" t="s">
        <v>40</v>
      </c>
      <c r="AA542" t="s">
        <v>41</v>
      </c>
      <c r="AB542" t="s">
        <v>665</v>
      </c>
      <c r="AC542" t="s">
        <v>78</v>
      </c>
      <c r="AD542" t="s">
        <v>93</v>
      </c>
      <c r="AE542" t="s">
        <v>96</v>
      </c>
      <c r="AF542" t="s">
        <v>84</v>
      </c>
      <c r="AG542" t="s">
        <v>85</v>
      </c>
      <c r="AH542" t="s">
        <v>97</v>
      </c>
    </row>
    <row r="543" spans="5:46" ht="37.5" x14ac:dyDescent="0.4">
      <c r="E543">
        <v>1</v>
      </c>
      <c r="F543">
        <v>863</v>
      </c>
      <c r="G543" t="s">
        <v>25</v>
      </c>
      <c r="H543" s="1">
        <v>45580.631944444445</v>
      </c>
      <c r="I543" t="s">
        <v>26</v>
      </c>
      <c r="K543" t="s">
        <v>445</v>
      </c>
      <c r="L543" t="s">
        <v>661</v>
      </c>
      <c r="M543" t="s">
        <v>29</v>
      </c>
      <c r="N543" t="s">
        <v>46</v>
      </c>
      <c r="O543" t="s">
        <v>31</v>
      </c>
      <c r="Q543" t="s">
        <v>123</v>
      </c>
      <c r="R543" t="s">
        <v>74</v>
      </c>
      <c r="S543" t="s">
        <v>89</v>
      </c>
      <c r="T543" t="s">
        <v>110</v>
      </c>
      <c r="U543" t="s">
        <v>50</v>
      </c>
      <c r="V543" t="s">
        <v>68</v>
      </c>
      <c r="W543" t="s">
        <v>75</v>
      </c>
      <c r="X543" t="s">
        <v>125</v>
      </c>
      <c r="Y543" t="s">
        <v>105</v>
      </c>
      <c r="Z543" t="s">
        <v>40</v>
      </c>
      <c r="AA543" t="s">
        <v>41</v>
      </c>
      <c r="AB543" s="2" t="s">
        <v>666</v>
      </c>
      <c r="AC543" t="s">
        <v>79</v>
      </c>
      <c r="AD543" t="s">
        <v>84</v>
      </c>
      <c r="AE543" t="s">
        <v>85</v>
      </c>
      <c r="AF543" t="s">
        <v>97</v>
      </c>
    </row>
    <row r="544" spans="5:46" x14ac:dyDescent="0.4">
      <c r="E544">
        <v>1</v>
      </c>
      <c r="F544">
        <v>863</v>
      </c>
      <c r="G544" t="s">
        <v>25</v>
      </c>
      <c r="H544" s="1">
        <v>45580.631249999999</v>
      </c>
      <c r="I544" t="s">
        <v>26</v>
      </c>
      <c r="K544" t="s">
        <v>445</v>
      </c>
      <c r="L544" t="s">
        <v>661</v>
      </c>
      <c r="M544" t="s">
        <v>73</v>
      </c>
      <c r="N544" t="s">
        <v>57</v>
      </c>
      <c r="O544" t="s">
        <v>58</v>
      </c>
      <c r="P544" t="s">
        <v>108</v>
      </c>
      <c r="R544" t="s">
        <v>74</v>
      </c>
      <c r="S544" t="s">
        <v>47</v>
      </c>
      <c r="U544" t="s">
        <v>50</v>
      </c>
      <c r="W544" t="s">
        <v>52</v>
      </c>
      <c r="X544" t="s">
        <v>70</v>
      </c>
      <c r="Y544" t="s">
        <v>72</v>
      </c>
      <c r="Z544" t="s">
        <v>40</v>
      </c>
      <c r="AA544" t="s">
        <v>41</v>
      </c>
      <c r="AB544" t="s">
        <v>667</v>
      </c>
      <c r="AC544" t="s">
        <v>189</v>
      </c>
    </row>
    <row r="545" spans="5:46" x14ac:dyDescent="0.4">
      <c r="E545">
        <v>1</v>
      </c>
      <c r="F545">
        <v>863</v>
      </c>
      <c r="G545" t="s">
        <v>25</v>
      </c>
      <c r="H545" s="1">
        <v>45580.630555555559</v>
      </c>
      <c r="I545" t="s">
        <v>26</v>
      </c>
      <c r="K545" t="s">
        <v>445</v>
      </c>
      <c r="L545" t="s">
        <v>661</v>
      </c>
      <c r="M545" t="s">
        <v>73</v>
      </c>
      <c r="N545" t="s">
        <v>57</v>
      </c>
      <c r="O545" t="s">
        <v>58</v>
      </c>
      <c r="P545" t="s">
        <v>108</v>
      </c>
      <c r="R545" t="s">
        <v>60</v>
      </c>
      <c r="S545" t="s">
        <v>61</v>
      </c>
      <c r="T545" t="s">
        <v>90</v>
      </c>
      <c r="U545" t="s">
        <v>50</v>
      </c>
      <c r="V545" t="s">
        <v>36</v>
      </c>
      <c r="W545" t="s">
        <v>75</v>
      </c>
      <c r="X545" t="s">
        <v>91</v>
      </c>
      <c r="Y545" t="s">
        <v>106</v>
      </c>
      <c r="Z545" t="s">
        <v>40</v>
      </c>
      <c r="AA545" t="s">
        <v>41</v>
      </c>
      <c r="AB545" t="s">
        <v>668</v>
      </c>
      <c r="AC545" t="s">
        <v>189</v>
      </c>
    </row>
    <row r="546" spans="5:46" ht="409.5" x14ac:dyDescent="0.4">
      <c r="E546">
        <v>1</v>
      </c>
      <c r="F546">
        <v>863</v>
      </c>
      <c r="G546" t="s">
        <v>25</v>
      </c>
      <c r="H546" s="1">
        <v>45580.59375</v>
      </c>
      <c r="I546" t="s">
        <v>26</v>
      </c>
      <c r="K546" t="s">
        <v>87</v>
      </c>
      <c r="L546" t="s">
        <v>622</v>
      </c>
      <c r="M546" t="s">
        <v>65</v>
      </c>
      <c r="N546" t="s">
        <v>46</v>
      </c>
      <c r="O546" t="s">
        <v>31</v>
      </c>
      <c r="Q546" t="s">
        <v>669</v>
      </c>
      <c r="R546" t="s">
        <v>117</v>
      </c>
      <c r="S546" t="s">
        <v>49</v>
      </c>
      <c r="T546" t="s">
        <v>90</v>
      </c>
      <c r="U546" t="s">
        <v>50</v>
      </c>
      <c r="V546" t="s">
        <v>68</v>
      </c>
      <c r="W546" t="s">
        <v>52</v>
      </c>
      <c r="X546" t="s">
        <v>70</v>
      </c>
      <c r="Y546" t="s">
        <v>109</v>
      </c>
      <c r="Z546" t="s">
        <v>40</v>
      </c>
      <c r="AA546" t="s">
        <v>41</v>
      </c>
      <c r="AB546" s="2" t="s">
        <v>670</v>
      </c>
      <c r="AC546" t="s">
        <v>77</v>
      </c>
      <c r="AD546" t="s">
        <v>78</v>
      </c>
      <c r="AE546" t="s">
        <v>44</v>
      </c>
      <c r="AF546" t="s">
        <v>94</v>
      </c>
      <c r="AG546" t="s">
        <v>95</v>
      </c>
      <c r="AH546" t="s">
        <v>81</v>
      </c>
      <c r="AI546" t="s">
        <v>82</v>
      </c>
      <c r="AJ546" t="s">
        <v>84</v>
      </c>
      <c r="AK546" t="s">
        <v>85</v>
      </c>
      <c r="AT546" s="2" t="s">
        <v>671</v>
      </c>
    </row>
    <row r="547" spans="5:46" x14ac:dyDescent="0.4">
      <c r="E547">
        <v>1</v>
      </c>
      <c r="F547">
        <v>863</v>
      </c>
      <c r="G547" t="s">
        <v>25</v>
      </c>
      <c r="H547" s="1">
        <v>45580.582638888889</v>
      </c>
      <c r="I547" t="s">
        <v>26</v>
      </c>
      <c r="K547" t="s">
        <v>87</v>
      </c>
      <c r="L547" t="s">
        <v>622</v>
      </c>
      <c r="M547" t="s">
        <v>56</v>
      </c>
      <c r="N547" t="s">
        <v>57</v>
      </c>
      <c r="O547" t="s">
        <v>58</v>
      </c>
      <c r="P547" t="s">
        <v>672</v>
      </c>
      <c r="R547" t="s">
        <v>33</v>
      </c>
      <c r="S547" t="s">
        <v>101</v>
      </c>
      <c r="T547" t="s">
        <v>110</v>
      </c>
      <c r="U547" t="s">
        <v>50</v>
      </c>
      <c r="V547" t="s">
        <v>102</v>
      </c>
      <c r="W547" t="s">
        <v>105</v>
      </c>
      <c r="X547" t="s">
        <v>71</v>
      </c>
      <c r="Y547" t="s">
        <v>111</v>
      </c>
      <c r="Z547" t="s">
        <v>40</v>
      </c>
      <c r="AA547" t="s">
        <v>41</v>
      </c>
      <c r="AB547" t="s">
        <v>673</v>
      </c>
      <c r="AC547" t="s">
        <v>78</v>
      </c>
      <c r="AD547" t="s">
        <v>83</v>
      </c>
      <c r="AT547" t="s">
        <v>674</v>
      </c>
    </row>
    <row r="548" spans="5:46" x14ac:dyDescent="0.4">
      <c r="E548">
        <v>1</v>
      </c>
      <c r="F548">
        <v>863</v>
      </c>
      <c r="G548" t="s">
        <v>25</v>
      </c>
      <c r="H548" s="1">
        <v>45580.581944444442</v>
      </c>
      <c r="I548" t="s">
        <v>26</v>
      </c>
      <c r="K548" t="s">
        <v>87</v>
      </c>
      <c r="L548" t="s">
        <v>622</v>
      </c>
      <c r="M548" t="s">
        <v>73</v>
      </c>
      <c r="N548" t="s">
        <v>57</v>
      </c>
      <c r="O548" t="s">
        <v>31</v>
      </c>
      <c r="Q548" t="s">
        <v>104</v>
      </c>
      <c r="R548" t="s">
        <v>34</v>
      </c>
      <c r="S548" t="s">
        <v>89</v>
      </c>
      <c r="T548" t="s">
        <v>48</v>
      </c>
      <c r="U548" t="s">
        <v>50</v>
      </c>
      <c r="V548" t="s">
        <v>102</v>
      </c>
      <c r="W548" t="s">
        <v>52</v>
      </c>
      <c r="X548" t="s">
        <v>53</v>
      </c>
      <c r="Y548" t="s">
        <v>70</v>
      </c>
      <c r="Z548" t="s">
        <v>40</v>
      </c>
      <c r="AA548" t="s">
        <v>54</v>
      </c>
    </row>
    <row r="549" spans="5:46" x14ac:dyDescent="0.4">
      <c r="E549">
        <v>1</v>
      </c>
      <c r="F549">
        <v>863</v>
      </c>
      <c r="G549" t="s">
        <v>25</v>
      </c>
      <c r="H549" s="1">
        <v>45580.581250000003</v>
      </c>
      <c r="I549" t="s">
        <v>26</v>
      </c>
      <c r="K549" t="s">
        <v>55</v>
      </c>
      <c r="L549" t="s">
        <v>622</v>
      </c>
      <c r="M549" t="s">
        <v>73</v>
      </c>
      <c r="N549" t="s">
        <v>57</v>
      </c>
      <c r="O549" t="s">
        <v>31</v>
      </c>
      <c r="Q549" t="s">
        <v>675</v>
      </c>
      <c r="R549" t="s">
        <v>34</v>
      </c>
      <c r="S549" t="s">
        <v>74</v>
      </c>
      <c r="T549" t="s">
        <v>89</v>
      </c>
      <c r="U549" t="s">
        <v>51</v>
      </c>
      <c r="V549" t="s">
        <v>102</v>
      </c>
      <c r="W549" t="s">
        <v>52</v>
      </c>
      <c r="X549" t="s">
        <v>75</v>
      </c>
      <c r="Y549" t="s">
        <v>53</v>
      </c>
      <c r="Z549" t="s">
        <v>180</v>
      </c>
    </row>
    <row r="550" spans="5:46" x14ac:dyDescent="0.4">
      <c r="E550">
        <v>1</v>
      </c>
      <c r="F550">
        <v>863</v>
      </c>
      <c r="G550" t="s">
        <v>25</v>
      </c>
      <c r="H550" s="1">
        <v>45580.581250000003</v>
      </c>
      <c r="I550" t="s">
        <v>26</v>
      </c>
      <c r="K550" t="s">
        <v>55</v>
      </c>
      <c r="L550" t="s">
        <v>622</v>
      </c>
      <c r="M550" t="s">
        <v>73</v>
      </c>
      <c r="N550" t="s">
        <v>57</v>
      </c>
      <c r="O550" t="s">
        <v>58</v>
      </c>
      <c r="P550" t="s">
        <v>190</v>
      </c>
      <c r="R550" t="s">
        <v>34</v>
      </c>
      <c r="S550" t="s">
        <v>74</v>
      </c>
      <c r="T550" t="s">
        <v>61</v>
      </c>
      <c r="U550" t="s">
        <v>50</v>
      </c>
      <c r="V550" t="s">
        <v>37</v>
      </c>
      <c r="W550" t="s">
        <v>64</v>
      </c>
      <c r="X550" t="s">
        <v>52</v>
      </c>
      <c r="Z550" t="s">
        <v>40</v>
      </c>
      <c r="AA550" t="s">
        <v>41</v>
      </c>
      <c r="AB550" t="s">
        <v>676</v>
      </c>
      <c r="AC550" t="s">
        <v>77</v>
      </c>
      <c r="AD550" t="s">
        <v>78</v>
      </c>
      <c r="AE550" t="s">
        <v>43</v>
      </c>
      <c r="AF550" t="s">
        <v>44</v>
      </c>
      <c r="AG550" t="s">
        <v>85</v>
      </c>
      <c r="AT550" t="s">
        <v>677</v>
      </c>
    </row>
    <row r="551" spans="5:46" ht="112.5" x14ac:dyDescent="0.4">
      <c r="E551">
        <v>1</v>
      </c>
      <c r="F551">
        <v>863</v>
      </c>
      <c r="G551" t="s">
        <v>25</v>
      </c>
      <c r="H551" s="1">
        <v>45580.581250000003</v>
      </c>
      <c r="I551" t="s">
        <v>26</v>
      </c>
      <c r="K551" t="s">
        <v>87</v>
      </c>
      <c r="L551" t="s">
        <v>622</v>
      </c>
      <c r="M551" t="s">
        <v>56</v>
      </c>
      <c r="N551" t="s">
        <v>57</v>
      </c>
      <c r="O551" t="s">
        <v>58</v>
      </c>
      <c r="P551" t="s">
        <v>108</v>
      </c>
      <c r="R551" t="s">
        <v>33</v>
      </c>
      <c r="S551" t="s">
        <v>89</v>
      </c>
      <c r="T551" t="s">
        <v>117</v>
      </c>
      <c r="U551" t="s">
        <v>50</v>
      </c>
      <c r="V551" t="s">
        <v>37</v>
      </c>
      <c r="W551" t="s">
        <v>52</v>
      </c>
      <c r="X551" t="s">
        <v>53</v>
      </c>
      <c r="Y551" t="s">
        <v>133</v>
      </c>
      <c r="Z551" t="s">
        <v>40</v>
      </c>
      <c r="AA551" t="s">
        <v>41</v>
      </c>
      <c r="AB551" t="s">
        <v>678</v>
      </c>
      <c r="AC551" t="s">
        <v>78</v>
      </c>
      <c r="AD551" t="s">
        <v>43</v>
      </c>
      <c r="AE551" t="s">
        <v>97</v>
      </c>
      <c r="AT551" s="2" t="s">
        <v>679</v>
      </c>
    </row>
    <row r="552" spans="5:46" x14ac:dyDescent="0.4">
      <c r="E552">
        <v>1</v>
      </c>
      <c r="F552">
        <v>863</v>
      </c>
      <c r="G552" t="s">
        <v>25</v>
      </c>
      <c r="H552" s="1">
        <v>45580.580555555556</v>
      </c>
      <c r="I552" t="s">
        <v>26</v>
      </c>
      <c r="K552" t="s">
        <v>87</v>
      </c>
      <c r="L552" t="s">
        <v>622</v>
      </c>
      <c r="M552" t="s">
        <v>56</v>
      </c>
      <c r="N552" t="s">
        <v>30</v>
      </c>
      <c r="O552" t="s">
        <v>58</v>
      </c>
      <c r="P552" t="s">
        <v>108</v>
      </c>
      <c r="R552" t="s">
        <v>60</v>
      </c>
      <c r="S552" t="s">
        <v>34</v>
      </c>
      <c r="T552" t="s">
        <v>74</v>
      </c>
      <c r="U552" t="s">
        <v>50</v>
      </c>
      <c r="V552" t="s">
        <v>103</v>
      </c>
      <c r="W552" t="s">
        <v>75</v>
      </c>
      <c r="X552" t="s">
        <v>91</v>
      </c>
      <c r="Y552" t="s">
        <v>53</v>
      </c>
      <c r="Z552" t="s">
        <v>180</v>
      </c>
      <c r="AT552" t="s">
        <v>680</v>
      </c>
    </row>
    <row r="553" spans="5:46" x14ac:dyDescent="0.4">
      <c r="E553">
        <v>1</v>
      </c>
      <c r="F553">
        <v>863</v>
      </c>
      <c r="G553" t="s">
        <v>25</v>
      </c>
      <c r="H553" s="1">
        <v>45580.579861111109</v>
      </c>
      <c r="I553" t="s">
        <v>26</v>
      </c>
      <c r="K553" t="s">
        <v>55</v>
      </c>
      <c r="L553" t="s">
        <v>622</v>
      </c>
      <c r="M553" t="s">
        <v>56</v>
      </c>
      <c r="N553" t="s">
        <v>46</v>
      </c>
      <c r="O553" t="s">
        <v>58</v>
      </c>
      <c r="P553" t="s">
        <v>108</v>
      </c>
      <c r="R553" t="s">
        <v>34</v>
      </c>
      <c r="S553" t="s">
        <v>74</v>
      </c>
      <c r="T553" t="s">
        <v>48</v>
      </c>
      <c r="U553" t="s">
        <v>50</v>
      </c>
      <c r="V553" t="s">
        <v>103</v>
      </c>
      <c r="W553" t="s">
        <v>52</v>
      </c>
      <c r="X553" t="s">
        <v>75</v>
      </c>
      <c r="Y553" t="s">
        <v>91</v>
      </c>
      <c r="Z553" t="s">
        <v>40</v>
      </c>
      <c r="AA553" t="s">
        <v>54</v>
      </c>
      <c r="AT553" t="s">
        <v>181</v>
      </c>
    </row>
    <row r="554" spans="5:46" ht="168.75" x14ac:dyDescent="0.4">
      <c r="E554">
        <v>1</v>
      </c>
      <c r="F554">
        <v>863</v>
      </c>
      <c r="G554" t="s">
        <v>25</v>
      </c>
      <c r="H554" s="1">
        <v>45580.579861111109</v>
      </c>
      <c r="I554" t="s">
        <v>26</v>
      </c>
      <c r="K554" t="s">
        <v>55</v>
      </c>
      <c r="L554" t="s">
        <v>622</v>
      </c>
      <c r="M554" t="s">
        <v>73</v>
      </c>
      <c r="N554" t="s">
        <v>57</v>
      </c>
      <c r="O554" t="s">
        <v>58</v>
      </c>
      <c r="P554" t="s">
        <v>190</v>
      </c>
      <c r="R554" t="s">
        <v>61</v>
      </c>
      <c r="S554" t="s">
        <v>89</v>
      </c>
      <c r="T554" t="s">
        <v>90</v>
      </c>
      <c r="U554" t="s">
        <v>50</v>
      </c>
      <c r="V554" t="s">
        <v>63</v>
      </c>
      <c r="W554" t="s">
        <v>52</v>
      </c>
      <c r="X554" t="s">
        <v>162</v>
      </c>
      <c r="Y554" t="s">
        <v>109</v>
      </c>
      <c r="Z554" t="s">
        <v>40</v>
      </c>
      <c r="AA554" t="s">
        <v>41</v>
      </c>
      <c r="AB554" t="s">
        <v>681</v>
      </c>
      <c r="AC554" t="s">
        <v>77</v>
      </c>
      <c r="AD554" t="s">
        <v>79</v>
      </c>
      <c r="AE554" t="s">
        <v>80</v>
      </c>
      <c r="AF554" t="s">
        <v>43</v>
      </c>
      <c r="AG554" t="s">
        <v>96</v>
      </c>
      <c r="AH554" t="s">
        <v>84</v>
      </c>
      <c r="AI554" t="s">
        <v>85</v>
      </c>
      <c r="AJ554" t="s">
        <v>97</v>
      </c>
      <c r="AK554" t="s">
        <v>174</v>
      </c>
      <c r="AT554" s="2" t="s">
        <v>682</v>
      </c>
    </row>
    <row r="555" spans="5:46" x14ac:dyDescent="0.4">
      <c r="E555">
        <v>1</v>
      </c>
      <c r="F555">
        <v>863</v>
      </c>
      <c r="G555" t="s">
        <v>25</v>
      </c>
      <c r="H555" s="1">
        <v>45580.57916666667</v>
      </c>
      <c r="I555" t="s">
        <v>26</v>
      </c>
      <c r="K555" t="s">
        <v>87</v>
      </c>
      <c r="L555" t="s">
        <v>622</v>
      </c>
      <c r="M555" t="s">
        <v>73</v>
      </c>
      <c r="N555" t="s">
        <v>57</v>
      </c>
      <c r="O555" t="s">
        <v>58</v>
      </c>
      <c r="P555" t="s">
        <v>134</v>
      </c>
      <c r="R555" t="s">
        <v>101</v>
      </c>
      <c r="S555" t="s">
        <v>90</v>
      </c>
      <c r="T555" t="s">
        <v>62</v>
      </c>
      <c r="U555" t="s">
        <v>51</v>
      </c>
      <c r="V555" t="s">
        <v>63</v>
      </c>
      <c r="W555" t="s">
        <v>52</v>
      </c>
      <c r="X555" t="s">
        <v>105</v>
      </c>
      <c r="Y555" t="s">
        <v>38</v>
      </c>
      <c r="Z555" t="s">
        <v>40</v>
      </c>
      <c r="AA555" t="s">
        <v>41</v>
      </c>
      <c r="AB555" t="s">
        <v>683</v>
      </c>
      <c r="AC555" t="s">
        <v>77</v>
      </c>
      <c r="AD555" t="s">
        <v>78</v>
      </c>
      <c r="AE555" t="s">
        <v>79</v>
      </c>
      <c r="AF555" t="s">
        <v>80</v>
      </c>
      <c r="AG555" t="s">
        <v>93</v>
      </c>
      <c r="AH555" t="s">
        <v>43</v>
      </c>
      <c r="AI555" t="s">
        <v>44</v>
      </c>
      <c r="AJ555" t="s">
        <v>85</v>
      </c>
      <c r="AK555" t="s">
        <v>97</v>
      </c>
      <c r="AL555" t="s">
        <v>174</v>
      </c>
      <c r="AT555" t="s">
        <v>684</v>
      </c>
    </row>
    <row r="556" spans="5:46" x14ac:dyDescent="0.4">
      <c r="E556">
        <v>1</v>
      </c>
      <c r="F556">
        <v>863</v>
      </c>
      <c r="G556" t="s">
        <v>25</v>
      </c>
      <c r="H556" s="1">
        <v>45580.577777777777</v>
      </c>
      <c r="I556" t="s">
        <v>26</v>
      </c>
      <c r="K556" t="s">
        <v>87</v>
      </c>
      <c r="L556" t="s">
        <v>622</v>
      </c>
      <c r="M556" t="s">
        <v>29</v>
      </c>
      <c r="N556" t="s">
        <v>46</v>
      </c>
      <c r="O556" t="s">
        <v>31</v>
      </c>
      <c r="Q556" t="s">
        <v>32</v>
      </c>
      <c r="R556" t="s">
        <v>33</v>
      </c>
      <c r="U556" t="s">
        <v>115</v>
      </c>
      <c r="W556" t="s">
        <v>70</v>
      </c>
      <c r="Z556" t="s">
        <v>180</v>
      </c>
    </row>
    <row r="557" spans="5:46" x14ac:dyDescent="0.4">
      <c r="E557">
        <v>1</v>
      </c>
      <c r="F557">
        <v>863</v>
      </c>
      <c r="G557" t="s">
        <v>25</v>
      </c>
      <c r="H557" s="1">
        <v>45580.57708333333</v>
      </c>
      <c r="I557" t="s">
        <v>26</v>
      </c>
      <c r="K557" t="s">
        <v>87</v>
      </c>
      <c r="L557" t="s">
        <v>622</v>
      </c>
      <c r="M557" t="s">
        <v>56</v>
      </c>
      <c r="N557" t="s">
        <v>30</v>
      </c>
      <c r="O557" t="s">
        <v>31</v>
      </c>
      <c r="Q557" t="s">
        <v>685</v>
      </c>
      <c r="R557" t="s">
        <v>34</v>
      </c>
      <c r="S557" t="s">
        <v>61</v>
      </c>
      <c r="T557" t="s">
        <v>101</v>
      </c>
      <c r="U557" t="s">
        <v>50</v>
      </c>
      <c r="V557" t="s">
        <v>132</v>
      </c>
      <c r="W557" t="s">
        <v>52</v>
      </c>
      <c r="X557" t="s">
        <v>75</v>
      </c>
      <c r="Y557" t="s">
        <v>53</v>
      </c>
      <c r="Z557" t="s">
        <v>40</v>
      </c>
      <c r="AA557" t="s">
        <v>54</v>
      </c>
    </row>
    <row r="558" spans="5:46" x14ac:dyDescent="0.4">
      <c r="E558">
        <v>1</v>
      </c>
      <c r="F558">
        <v>863</v>
      </c>
      <c r="G558" t="s">
        <v>25</v>
      </c>
      <c r="H558" s="1">
        <v>45580.57708333333</v>
      </c>
      <c r="I558" t="s">
        <v>26</v>
      </c>
      <c r="K558" t="s">
        <v>87</v>
      </c>
      <c r="L558" t="s">
        <v>622</v>
      </c>
      <c r="M558" t="s">
        <v>56</v>
      </c>
      <c r="N558" t="s">
        <v>30</v>
      </c>
      <c r="O558" t="s">
        <v>58</v>
      </c>
      <c r="P558" t="s">
        <v>32</v>
      </c>
      <c r="R558" t="s">
        <v>74</v>
      </c>
      <c r="S558" t="s">
        <v>61</v>
      </c>
      <c r="T558" t="s">
        <v>90</v>
      </c>
      <c r="U558" t="s">
        <v>50</v>
      </c>
      <c r="V558" t="s">
        <v>37</v>
      </c>
      <c r="W558" t="s">
        <v>52</v>
      </c>
      <c r="X558" t="s">
        <v>106</v>
      </c>
      <c r="Y558" t="s">
        <v>109</v>
      </c>
      <c r="Z558" t="s">
        <v>40</v>
      </c>
      <c r="AA558" t="s">
        <v>41</v>
      </c>
      <c r="AB558" t="s">
        <v>686</v>
      </c>
      <c r="AC558" t="s">
        <v>189</v>
      </c>
      <c r="AT558" t="s">
        <v>468</v>
      </c>
    </row>
    <row r="559" spans="5:46" x14ac:dyDescent="0.4">
      <c r="E559">
        <v>1</v>
      </c>
      <c r="F559">
        <v>863</v>
      </c>
      <c r="G559" t="s">
        <v>25</v>
      </c>
      <c r="H559" s="1">
        <v>45580.574999999997</v>
      </c>
      <c r="I559" t="s">
        <v>26</v>
      </c>
      <c r="K559" t="s">
        <v>55</v>
      </c>
      <c r="L559" t="s">
        <v>622</v>
      </c>
      <c r="M559" t="s">
        <v>73</v>
      </c>
      <c r="N559" t="s">
        <v>57</v>
      </c>
      <c r="O559" t="s">
        <v>58</v>
      </c>
      <c r="P559" t="s">
        <v>190</v>
      </c>
      <c r="R559" t="s">
        <v>33</v>
      </c>
      <c r="S559" t="s">
        <v>47</v>
      </c>
      <c r="T559" t="s">
        <v>89</v>
      </c>
      <c r="U559" t="s">
        <v>50</v>
      </c>
      <c r="V559" t="s">
        <v>103</v>
      </c>
      <c r="W559" t="s">
        <v>38</v>
      </c>
      <c r="X559" t="s">
        <v>53</v>
      </c>
      <c r="Y559" t="s">
        <v>106</v>
      </c>
      <c r="Z559" t="s">
        <v>40</v>
      </c>
      <c r="AA559" t="s">
        <v>54</v>
      </c>
      <c r="AT559" t="s">
        <v>687</v>
      </c>
    </row>
    <row r="560" spans="5:46" x14ac:dyDescent="0.4">
      <c r="E560">
        <v>1</v>
      </c>
      <c r="F560">
        <v>863</v>
      </c>
      <c r="G560" t="s">
        <v>25</v>
      </c>
      <c r="H560" s="1">
        <v>45580.574999999997</v>
      </c>
      <c r="I560" t="s">
        <v>26</v>
      </c>
      <c r="K560" t="s">
        <v>87</v>
      </c>
      <c r="L560" t="s">
        <v>622</v>
      </c>
      <c r="M560" t="s">
        <v>73</v>
      </c>
      <c r="N560" t="s">
        <v>30</v>
      </c>
      <c r="O560" t="s">
        <v>58</v>
      </c>
      <c r="P560" t="s">
        <v>190</v>
      </c>
      <c r="R560" t="s">
        <v>33</v>
      </c>
      <c r="S560" t="s">
        <v>34</v>
      </c>
      <c r="T560" t="s">
        <v>74</v>
      </c>
      <c r="U560" t="s">
        <v>50</v>
      </c>
      <c r="V560" t="s">
        <v>37</v>
      </c>
      <c r="W560" t="s">
        <v>64</v>
      </c>
      <c r="X560" t="s">
        <v>52</v>
      </c>
      <c r="Y560" t="s">
        <v>91</v>
      </c>
      <c r="Z560" t="s">
        <v>40</v>
      </c>
      <c r="AA560" t="s">
        <v>54</v>
      </c>
    </row>
    <row r="561" spans="5:46" x14ac:dyDescent="0.4">
      <c r="E561">
        <v>1</v>
      </c>
      <c r="F561">
        <v>863</v>
      </c>
      <c r="G561" t="s">
        <v>25</v>
      </c>
      <c r="H561" s="1">
        <v>45580.574999999997</v>
      </c>
      <c r="I561" t="s">
        <v>26</v>
      </c>
      <c r="K561" t="s">
        <v>87</v>
      </c>
      <c r="L561" t="s">
        <v>622</v>
      </c>
      <c r="M561" t="s">
        <v>73</v>
      </c>
      <c r="N561" t="s">
        <v>57</v>
      </c>
      <c r="O561" t="s">
        <v>58</v>
      </c>
      <c r="P561" t="s">
        <v>108</v>
      </c>
      <c r="R561" t="s">
        <v>60</v>
      </c>
      <c r="S561" t="s">
        <v>74</v>
      </c>
      <c r="T561" t="s">
        <v>101</v>
      </c>
      <c r="U561" t="s">
        <v>50</v>
      </c>
      <c r="V561" t="s">
        <v>102</v>
      </c>
      <c r="W561" t="s">
        <v>52</v>
      </c>
      <c r="X561" t="s">
        <v>53</v>
      </c>
      <c r="Y561" t="s">
        <v>111</v>
      </c>
      <c r="Z561" t="s">
        <v>40</v>
      </c>
      <c r="AA561" t="s">
        <v>41</v>
      </c>
      <c r="AB561" t="s">
        <v>688</v>
      </c>
      <c r="AC561" t="s">
        <v>78</v>
      </c>
    </row>
    <row r="562" spans="5:46" ht="93.75" x14ac:dyDescent="0.4">
      <c r="E562">
        <v>1</v>
      </c>
      <c r="F562">
        <v>863</v>
      </c>
      <c r="G562" t="s">
        <v>25</v>
      </c>
      <c r="H562" s="1">
        <v>45580.507638888892</v>
      </c>
      <c r="I562" t="s">
        <v>26</v>
      </c>
      <c r="K562" t="s">
        <v>87</v>
      </c>
      <c r="L562" t="s">
        <v>622</v>
      </c>
      <c r="M562" t="s">
        <v>56</v>
      </c>
      <c r="N562" t="s">
        <v>30</v>
      </c>
      <c r="O562" t="s">
        <v>31</v>
      </c>
      <c r="Q562" t="s">
        <v>123</v>
      </c>
      <c r="R562" t="s">
        <v>74</v>
      </c>
      <c r="S562" t="s">
        <v>117</v>
      </c>
      <c r="T562" t="s">
        <v>110</v>
      </c>
      <c r="U562" t="s">
        <v>50</v>
      </c>
      <c r="V562" t="s">
        <v>36</v>
      </c>
      <c r="W562" t="s">
        <v>52</v>
      </c>
      <c r="X562" t="s">
        <v>38</v>
      </c>
      <c r="Y562" t="s">
        <v>53</v>
      </c>
      <c r="Z562" t="s">
        <v>40</v>
      </c>
      <c r="AA562" t="s">
        <v>41</v>
      </c>
      <c r="AB562" s="2" t="s">
        <v>689</v>
      </c>
      <c r="AC562" t="s">
        <v>77</v>
      </c>
      <c r="AD562" t="s">
        <v>78</v>
      </c>
      <c r="AE562" t="s">
        <v>79</v>
      </c>
      <c r="AF562" t="s">
        <v>80</v>
      </c>
      <c r="AG562" t="s">
        <v>93</v>
      </c>
      <c r="AH562" t="s">
        <v>43</v>
      </c>
      <c r="AI562" t="s">
        <v>44</v>
      </c>
      <c r="AJ562" t="s">
        <v>94</v>
      </c>
      <c r="AK562" t="s">
        <v>95</v>
      </c>
      <c r="AL562" t="s">
        <v>96</v>
      </c>
      <c r="AM562" t="s">
        <v>81</v>
      </c>
      <c r="AN562" t="s">
        <v>82</v>
      </c>
      <c r="AO562" t="s">
        <v>83</v>
      </c>
      <c r="AP562" t="s">
        <v>84</v>
      </c>
      <c r="AQ562" t="s">
        <v>85</v>
      </c>
      <c r="AR562" t="s">
        <v>97</v>
      </c>
      <c r="AS562" t="s">
        <v>174</v>
      </c>
      <c r="AT562" t="s">
        <v>690</v>
      </c>
    </row>
    <row r="563" spans="5:46" ht="56.25" x14ac:dyDescent="0.4">
      <c r="E563">
        <v>1</v>
      </c>
      <c r="F563">
        <v>863</v>
      </c>
      <c r="G563" t="s">
        <v>25</v>
      </c>
      <c r="H563" s="1">
        <v>45580.506944444445</v>
      </c>
      <c r="I563" t="s">
        <v>26</v>
      </c>
      <c r="K563" t="s">
        <v>87</v>
      </c>
      <c r="L563" t="s">
        <v>622</v>
      </c>
      <c r="M563" t="s">
        <v>73</v>
      </c>
      <c r="N563" t="s">
        <v>57</v>
      </c>
      <c r="O563" t="s">
        <v>58</v>
      </c>
      <c r="P563" t="s">
        <v>134</v>
      </c>
      <c r="R563" t="s">
        <v>34</v>
      </c>
      <c r="S563" t="s">
        <v>49</v>
      </c>
      <c r="T563" t="s">
        <v>110</v>
      </c>
      <c r="U563" t="s">
        <v>50</v>
      </c>
      <c r="V563" t="s">
        <v>68</v>
      </c>
      <c r="W563" t="s">
        <v>52</v>
      </c>
      <c r="X563" t="s">
        <v>75</v>
      </c>
      <c r="Y563" t="s">
        <v>72</v>
      </c>
      <c r="Z563" t="s">
        <v>40</v>
      </c>
      <c r="AA563" t="s">
        <v>41</v>
      </c>
      <c r="AB563" s="2" t="s">
        <v>691</v>
      </c>
      <c r="AC563" t="s">
        <v>78</v>
      </c>
      <c r="AD563" t="s">
        <v>84</v>
      </c>
      <c r="AE563" t="s">
        <v>85</v>
      </c>
    </row>
    <row r="564" spans="5:46" x14ac:dyDescent="0.4">
      <c r="E564">
        <v>1</v>
      </c>
      <c r="F564">
        <v>863</v>
      </c>
      <c r="G564" t="s">
        <v>25</v>
      </c>
      <c r="H564" s="1">
        <v>45580.506249999999</v>
      </c>
      <c r="I564" t="s">
        <v>26</v>
      </c>
      <c r="K564" t="s">
        <v>87</v>
      </c>
      <c r="L564" t="s">
        <v>622</v>
      </c>
      <c r="M564" t="s">
        <v>56</v>
      </c>
      <c r="N564" t="s">
        <v>122</v>
      </c>
      <c r="O564" t="s">
        <v>58</v>
      </c>
      <c r="P564" t="s">
        <v>108</v>
      </c>
      <c r="R564" t="s">
        <v>33</v>
      </c>
      <c r="S564" t="s">
        <v>34</v>
      </c>
      <c r="T564" t="s">
        <v>74</v>
      </c>
      <c r="U564" t="s">
        <v>50</v>
      </c>
      <c r="V564" t="s">
        <v>37</v>
      </c>
      <c r="W564" t="s">
        <v>64</v>
      </c>
      <c r="X564" t="s">
        <v>105</v>
      </c>
      <c r="Y564" t="s">
        <v>91</v>
      </c>
      <c r="Z564" t="s">
        <v>40</v>
      </c>
      <c r="AA564" t="s">
        <v>54</v>
      </c>
    </row>
    <row r="565" spans="5:46" x14ac:dyDescent="0.4">
      <c r="E565">
        <v>1</v>
      </c>
      <c r="F565">
        <v>863</v>
      </c>
      <c r="G565" t="s">
        <v>25</v>
      </c>
      <c r="H565" s="1">
        <v>45580.505555555559</v>
      </c>
      <c r="I565" t="s">
        <v>26</v>
      </c>
      <c r="K565" t="s">
        <v>87</v>
      </c>
      <c r="L565" t="s">
        <v>622</v>
      </c>
      <c r="M565" t="s">
        <v>73</v>
      </c>
      <c r="N565" t="s">
        <v>57</v>
      </c>
      <c r="O565" t="s">
        <v>58</v>
      </c>
      <c r="P565" t="s">
        <v>692</v>
      </c>
      <c r="R565" t="s">
        <v>34</v>
      </c>
      <c r="S565" t="s">
        <v>74</v>
      </c>
      <c r="T565" t="s">
        <v>90</v>
      </c>
      <c r="U565" t="s">
        <v>50</v>
      </c>
      <c r="V565" t="s">
        <v>51</v>
      </c>
      <c r="W565" t="s">
        <v>64</v>
      </c>
      <c r="X565" t="s">
        <v>125</v>
      </c>
      <c r="Z565" t="s">
        <v>40</v>
      </c>
      <c r="AA565" t="s">
        <v>41</v>
      </c>
      <c r="AB565" t="s">
        <v>693</v>
      </c>
      <c r="AC565" t="s">
        <v>81</v>
      </c>
      <c r="AD565" t="s">
        <v>85</v>
      </c>
    </row>
    <row r="566" spans="5:46" x14ac:dyDescent="0.4">
      <c r="E566">
        <v>1</v>
      </c>
      <c r="F566">
        <v>863</v>
      </c>
      <c r="G566" t="s">
        <v>25</v>
      </c>
      <c r="H566" s="1">
        <v>45580.505555555559</v>
      </c>
      <c r="I566" t="s">
        <v>26</v>
      </c>
      <c r="K566" t="s">
        <v>87</v>
      </c>
      <c r="L566" t="s">
        <v>622</v>
      </c>
      <c r="M566" t="s">
        <v>73</v>
      </c>
      <c r="N566" t="s">
        <v>57</v>
      </c>
      <c r="O566" t="s">
        <v>58</v>
      </c>
      <c r="P566" t="s">
        <v>190</v>
      </c>
      <c r="R566" t="s">
        <v>34</v>
      </c>
      <c r="S566" t="s">
        <v>74</v>
      </c>
      <c r="T566" t="s">
        <v>47</v>
      </c>
      <c r="U566" t="s">
        <v>50</v>
      </c>
      <c r="V566" t="s">
        <v>51</v>
      </c>
      <c r="W566" t="s">
        <v>52</v>
      </c>
      <c r="Z566" t="s">
        <v>180</v>
      </c>
      <c r="AT566" t="s">
        <v>694</v>
      </c>
    </row>
    <row r="567" spans="5:46" x14ac:dyDescent="0.4">
      <c r="E567">
        <v>1</v>
      </c>
      <c r="F567">
        <v>863</v>
      </c>
      <c r="G567" t="s">
        <v>25</v>
      </c>
      <c r="H567" s="1">
        <v>45580.504861111112</v>
      </c>
      <c r="I567" t="s">
        <v>26</v>
      </c>
      <c r="K567" t="s">
        <v>87</v>
      </c>
      <c r="L567" t="s">
        <v>622</v>
      </c>
      <c r="M567" t="s">
        <v>73</v>
      </c>
      <c r="N567" t="s">
        <v>57</v>
      </c>
      <c r="O567" t="s">
        <v>58</v>
      </c>
      <c r="P567" t="s">
        <v>59</v>
      </c>
      <c r="R567" t="s">
        <v>60</v>
      </c>
      <c r="S567" t="s">
        <v>61</v>
      </c>
      <c r="T567" t="s">
        <v>118</v>
      </c>
      <c r="U567" t="s">
        <v>50</v>
      </c>
      <c r="V567" t="s">
        <v>115</v>
      </c>
      <c r="W567" t="s">
        <v>52</v>
      </c>
      <c r="X567" t="s">
        <v>38</v>
      </c>
      <c r="Y567" t="s">
        <v>71</v>
      </c>
      <c r="Z567" t="s">
        <v>40</v>
      </c>
      <c r="AA567" t="s">
        <v>54</v>
      </c>
    </row>
    <row r="568" spans="5:46" x14ac:dyDescent="0.4">
      <c r="E568">
        <v>1</v>
      </c>
      <c r="F568">
        <v>863</v>
      </c>
      <c r="G568" t="s">
        <v>25</v>
      </c>
      <c r="H568" s="1">
        <v>45580.504861111112</v>
      </c>
      <c r="I568" t="s">
        <v>26</v>
      </c>
      <c r="K568" t="s">
        <v>87</v>
      </c>
      <c r="L568" t="s">
        <v>622</v>
      </c>
      <c r="M568" t="s">
        <v>56</v>
      </c>
      <c r="N568" t="s">
        <v>46</v>
      </c>
      <c r="O568" t="s">
        <v>31</v>
      </c>
      <c r="Q568" t="s">
        <v>123</v>
      </c>
      <c r="R568" t="s">
        <v>33</v>
      </c>
      <c r="S568" t="s">
        <v>74</v>
      </c>
      <c r="T568" t="s">
        <v>89</v>
      </c>
      <c r="U568" t="s">
        <v>50</v>
      </c>
      <c r="V568" t="s">
        <v>695</v>
      </c>
      <c r="W568" t="s">
        <v>109</v>
      </c>
      <c r="Z568" t="s">
        <v>40</v>
      </c>
      <c r="AA568" t="s">
        <v>41</v>
      </c>
      <c r="AB568" t="s">
        <v>696</v>
      </c>
      <c r="AC568" t="s">
        <v>93</v>
      </c>
    </row>
    <row r="569" spans="5:46" x14ac:dyDescent="0.4">
      <c r="E569">
        <v>1</v>
      </c>
      <c r="F569">
        <v>863</v>
      </c>
      <c r="G569" t="s">
        <v>25</v>
      </c>
      <c r="H569" s="1">
        <v>45580.504861111112</v>
      </c>
      <c r="I569" t="s">
        <v>26</v>
      </c>
      <c r="K569" t="s">
        <v>87</v>
      </c>
      <c r="L569" t="s">
        <v>622</v>
      </c>
      <c r="M569" t="s">
        <v>56</v>
      </c>
      <c r="N569" t="s">
        <v>30</v>
      </c>
      <c r="O569" t="s">
        <v>58</v>
      </c>
      <c r="P569" t="s">
        <v>108</v>
      </c>
      <c r="R569" t="s">
        <v>74</v>
      </c>
      <c r="S569" t="s">
        <v>48</v>
      </c>
      <c r="T569" t="s">
        <v>101</v>
      </c>
      <c r="U569" t="s">
        <v>50</v>
      </c>
      <c r="W569" t="s">
        <v>70</v>
      </c>
      <c r="Z569" t="s">
        <v>40</v>
      </c>
      <c r="AA569" t="s">
        <v>41</v>
      </c>
      <c r="AB569" t="s">
        <v>697</v>
      </c>
      <c r="AC569" t="s">
        <v>78</v>
      </c>
      <c r="AD569" t="s">
        <v>79</v>
      </c>
    </row>
    <row r="570" spans="5:46" x14ac:dyDescent="0.4">
      <c r="E570">
        <v>1</v>
      </c>
      <c r="F570">
        <v>863</v>
      </c>
      <c r="G570" t="s">
        <v>25</v>
      </c>
      <c r="H570" s="1">
        <v>45580.504861111112</v>
      </c>
      <c r="I570" t="s">
        <v>26</v>
      </c>
      <c r="K570" t="s">
        <v>87</v>
      </c>
      <c r="L570" t="s">
        <v>622</v>
      </c>
      <c r="M570" t="s">
        <v>56</v>
      </c>
      <c r="N570" t="s">
        <v>57</v>
      </c>
      <c r="O570" t="s">
        <v>31</v>
      </c>
      <c r="Q570" t="s">
        <v>123</v>
      </c>
      <c r="R570" t="s">
        <v>89</v>
      </c>
      <c r="S570" t="s">
        <v>49</v>
      </c>
      <c r="T570" t="s">
        <v>101</v>
      </c>
      <c r="U570" t="s">
        <v>36</v>
      </c>
      <c r="V570" t="s">
        <v>102</v>
      </c>
      <c r="W570" t="s">
        <v>64</v>
      </c>
      <c r="X570" t="s">
        <v>111</v>
      </c>
      <c r="Z570" t="s">
        <v>40</v>
      </c>
      <c r="AA570" t="s">
        <v>41</v>
      </c>
      <c r="AB570" t="s">
        <v>698</v>
      </c>
      <c r="AC570" t="s">
        <v>81</v>
      </c>
      <c r="AD570" t="s">
        <v>84</v>
      </c>
      <c r="AE570" t="s">
        <v>85</v>
      </c>
    </row>
    <row r="571" spans="5:46" x14ac:dyDescent="0.4">
      <c r="E571">
        <v>1</v>
      </c>
      <c r="F571">
        <v>863</v>
      </c>
      <c r="G571" t="s">
        <v>25</v>
      </c>
      <c r="H571" s="1">
        <v>45580.504861111112</v>
      </c>
      <c r="I571" t="s">
        <v>26</v>
      </c>
      <c r="K571" t="s">
        <v>87</v>
      </c>
      <c r="L571" t="s">
        <v>622</v>
      </c>
      <c r="M571" t="s">
        <v>56</v>
      </c>
      <c r="N571" t="s">
        <v>46</v>
      </c>
      <c r="O571" t="s">
        <v>31</v>
      </c>
      <c r="Q571" t="s">
        <v>123</v>
      </c>
      <c r="R571" t="s">
        <v>154</v>
      </c>
      <c r="S571" t="s">
        <v>49</v>
      </c>
      <c r="U571" t="s">
        <v>50</v>
      </c>
      <c r="V571" t="s">
        <v>51</v>
      </c>
      <c r="W571" t="s">
        <v>75</v>
      </c>
      <c r="X571" t="s">
        <v>91</v>
      </c>
      <c r="Y571" t="s">
        <v>109</v>
      </c>
      <c r="Z571" t="s">
        <v>40</v>
      </c>
      <c r="AA571" t="s">
        <v>54</v>
      </c>
    </row>
    <row r="572" spans="5:46" x14ac:dyDescent="0.4">
      <c r="E572">
        <v>1</v>
      </c>
      <c r="F572">
        <v>863</v>
      </c>
      <c r="G572" t="s">
        <v>25</v>
      </c>
      <c r="H572" s="1">
        <v>45580.504166666666</v>
      </c>
      <c r="I572" t="s">
        <v>26</v>
      </c>
      <c r="K572" t="s">
        <v>55</v>
      </c>
      <c r="L572" t="s">
        <v>622</v>
      </c>
      <c r="M572" t="s">
        <v>73</v>
      </c>
      <c r="N572" t="s">
        <v>30</v>
      </c>
      <c r="O572" t="s">
        <v>58</v>
      </c>
      <c r="P572" t="s">
        <v>190</v>
      </c>
      <c r="R572" t="s">
        <v>74</v>
      </c>
      <c r="S572" t="s">
        <v>49</v>
      </c>
      <c r="U572" t="s">
        <v>51</v>
      </c>
      <c r="W572" t="s">
        <v>91</v>
      </c>
      <c r="X572" t="s">
        <v>109</v>
      </c>
      <c r="Y572" t="s">
        <v>72</v>
      </c>
      <c r="Z572" t="s">
        <v>40</v>
      </c>
      <c r="AA572" t="s">
        <v>54</v>
      </c>
    </row>
    <row r="573" spans="5:46" x14ac:dyDescent="0.4">
      <c r="E573">
        <v>1</v>
      </c>
      <c r="F573">
        <v>863</v>
      </c>
      <c r="G573" t="s">
        <v>25</v>
      </c>
      <c r="H573" s="1">
        <v>45576.501388888886</v>
      </c>
      <c r="I573" t="s">
        <v>26</v>
      </c>
      <c r="K573" t="s">
        <v>435</v>
      </c>
      <c r="L573" t="s">
        <v>151</v>
      </c>
      <c r="M573" t="s">
        <v>144</v>
      </c>
      <c r="N573" t="s">
        <v>46</v>
      </c>
      <c r="O573" t="s">
        <v>31</v>
      </c>
      <c r="Q573" t="s">
        <v>104</v>
      </c>
      <c r="R573" t="s">
        <v>89</v>
      </c>
      <c r="S573" t="s">
        <v>101</v>
      </c>
      <c r="T573" t="s">
        <v>110</v>
      </c>
      <c r="U573" t="s">
        <v>36</v>
      </c>
      <c r="V573" t="s">
        <v>115</v>
      </c>
      <c r="W573" t="s">
        <v>64</v>
      </c>
      <c r="X573" t="s">
        <v>70</v>
      </c>
      <c r="Z573" t="s">
        <v>40</v>
      </c>
      <c r="AA573" t="s">
        <v>41</v>
      </c>
      <c r="AB573" t="s">
        <v>699</v>
      </c>
      <c r="AC573" t="s">
        <v>78</v>
      </c>
      <c r="AD573" t="s">
        <v>80</v>
      </c>
      <c r="AE573" t="s">
        <v>93</v>
      </c>
      <c r="AF573" t="s">
        <v>44</v>
      </c>
      <c r="AG573" t="s">
        <v>96</v>
      </c>
      <c r="AH573" t="s">
        <v>82</v>
      </c>
      <c r="AI573" t="s">
        <v>84</v>
      </c>
      <c r="AJ573" t="s">
        <v>85</v>
      </c>
      <c r="AT573" t="s">
        <v>700</v>
      </c>
    </row>
    <row r="574" spans="5:46" x14ac:dyDescent="0.4">
      <c r="E574">
        <v>1</v>
      </c>
      <c r="F574">
        <v>863</v>
      </c>
      <c r="G574" t="s">
        <v>25</v>
      </c>
      <c r="H574" s="1">
        <v>45576.499305555553</v>
      </c>
      <c r="I574" t="s">
        <v>26</v>
      </c>
      <c r="K574" t="s">
        <v>435</v>
      </c>
      <c r="L574" t="s">
        <v>433</v>
      </c>
      <c r="M574" t="s">
        <v>56</v>
      </c>
      <c r="N574" t="s">
        <v>30</v>
      </c>
      <c r="O574" t="s">
        <v>31</v>
      </c>
      <c r="Q574" t="s">
        <v>32</v>
      </c>
      <c r="R574" t="s">
        <v>34</v>
      </c>
      <c r="S574" t="s">
        <v>74</v>
      </c>
      <c r="U574" t="s">
        <v>701</v>
      </c>
      <c r="W574" t="s">
        <v>52</v>
      </c>
      <c r="Z574" t="s">
        <v>40</v>
      </c>
      <c r="AA574" t="s">
        <v>41</v>
      </c>
      <c r="AB574" t="s">
        <v>702</v>
      </c>
      <c r="AC574" t="s">
        <v>78</v>
      </c>
    </row>
    <row r="575" spans="5:46" ht="56.25" x14ac:dyDescent="0.4">
      <c r="E575">
        <v>1</v>
      </c>
      <c r="F575">
        <v>863</v>
      </c>
      <c r="G575" t="s">
        <v>25</v>
      </c>
      <c r="H575" s="1">
        <v>45576.497916666667</v>
      </c>
      <c r="I575" t="s">
        <v>26</v>
      </c>
      <c r="K575" t="s">
        <v>435</v>
      </c>
      <c r="L575" t="s">
        <v>433</v>
      </c>
      <c r="M575" t="s">
        <v>144</v>
      </c>
      <c r="N575" t="s">
        <v>46</v>
      </c>
      <c r="O575" t="s">
        <v>31</v>
      </c>
      <c r="Q575" t="s">
        <v>104</v>
      </c>
      <c r="R575" t="s">
        <v>74</v>
      </c>
      <c r="S575" t="s">
        <v>47</v>
      </c>
      <c r="T575" t="s">
        <v>101</v>
      </c>
      <c r="U575" t="s">
        <v>50</v>
      </c>
      <c r="V575" t="s">
        <v>115</v>
      </c>
      <c r="W575" t="s">
        <v>52</v>
      </c>
      <c r="X575" t="s">
        <v>39</v>
      </c>
      <c r="Y575" t="s">
        <v>53</v>
      </c>
      <c r="Z575" t="s">
        <v>40</v>
      </c>
      <c r="AA575" t="s">
        <v>41</v>
      </c>
      <c r="AB575" s="2" t="s">
        <v>420</v>
      </c>
      <c r="AC575" t="s">
        <v>93</v>
      </c>
      <c r="AD575" t="s">
        <v>81</v>
      </c>
      <c r="AE575" t="s">
        <v>97</v>
      </c>
    </row>
    <row r="576" spans="5:46" x14ac:dyDescent="0.4">
      <c r="E576">
        <v>1</v>
      </c>
      <c r="F576">
        <v>863</v>
      </c>
      <c r="G576" t="s">
        <v>25</v>
      </c>
      <c r="H576" s="1">
        <v>45576.49722222222</v>
      </c>
      <c r="I576" t="s">
        <v>26</v>
      </c>
      <c r="K576" t="s">
        <v>435</v>
      </c>
      <c r="L576" t="s">
        <v>433</v>
      </c>
      <c r="M576" t="s">
        <v>29</v>
      </c>
      <c r="N576" t="s">
        <v>30</v>
      </c>
      <c r="O576" t="s">
        <v>58</v>
      </c>
      <c r="P576" t="s">
        <v>108</v>
      </c>
      <c r="R576" t="s">
        <v>61</v>
      </c>
      <c r="S576" t="s">
        <v>89</v>
      </c>
      <c r="T576" t="s">
        <v>101</v>
      </c>
      <c r="U576" t="s">
        <v>36</v>
      </c>
      <c r="V576" t="s">
        <v>115</v>
      </c>
      <c r="W576" t="s">
        <v>39</v>
      </c>
      <c r="X576" t="s">
        <v>109</v>
      </c>
      <c r="Y576" t="s">
        <v>111</v>
      </c>
      <c r="Z576" t="s">
        <v>40</v>
      </c>
      <c r="AA576" t="s">
        <v>41</v>
      </c>
      <c r="AB576" t="s">
        <v>119</v>
      </c>
      <c r="AC576" t="s">
        <v>81</v>
      </c>
      <c r="AD576" t="s">
        <v>85</v>
      </c>
    </row>
    <row r="577" spans="5:46" x14ac:dyDescent="0.4">
      <c r="E577">
        <v>1</v>
      </c>
      <c r="F577">
        <v>863</v>
      </c>
      <c r="G577" t="s">
        <v>25</v>
      </c>
      <c r="H577" s="1">
        <v>45576.49722222222</v>
      </c>
      <c r="I577" t="s">
        <v>26</v>
      </c>
      <c r="K577" t="s">
        <v>435</v>
      </c>
      <c r="L577" t="s">
        <v>433</v>
      </c>
      <c r="M577" t="s">
        <v>73</v>
      </c>
      <c r="N577" t="s">
        <v>30</v>
      </c>
      <c r="O577" t="s">
        <v>58</v>
      </c>
      <c r="P577" t="s">
        <v>32</v>
      </c>
      <c r="R577" t="s">
        <v>33</v>
      </c>
      <c r="S577" t="s">
        <v>117</v>
      </c>
      <c r="T577" t="s">
        <v>154</v>
      </c>
      <c r="U577" t="s">
        <v>50</v>
      </c>
      <c r="V577" t="s">
        <v>51</v>
      </c>
      <c r="W577" t="s">
        <v>38</v>
      </c>
      <c r="X577" t="s">
        <v>162</v>
      </c>
      <c r="Y577" t="s">
        <v>109</v>
      </c>
      <c r="Z577" t="s">
        <v>40</v>
      </c>
      <c r="AA577" t="s">
        <v>41</v>
      </c>
      <c r="AB577" t="s">
        <v>699</v>
      </c>
      <c r="AC577" t="s">
        <v>189</v>
      </c>
      <c r="AT577" t="s">
        <v>703</v>
      </c>
    </row>
    <row r="578" spans="5:46" ht="56.25" x14ac:dyDescent="0.4">
      <c r="E578">
        <v>1</v>
      </c>
      <c r="F578">
        <v>863</v>
      </c>
      <c r="G578" t="s">
        <v>25</v>
      </c>
      <c r="H578" s="1">
        <v>45576.49722222222</v>
      </c>
      <c r="I578" t="s">
        <v>26</v>
      </c>
      <c r="K578" t="s">
        <v>435</v>
      </c>
      <c r="L578" t="s">
        <v>433</v>
      </c>
      <c r="M578" t="s">
        <v>73</v>
      </c>
      <c r="N578" t="s">
        <v>57</v>
      </c>
      <c r="O578" t="s">
        <v>31</v>
      </c>
      <c r="Q578" t="s">
        <v>104</v>
      </c>
      <c r="R578" t="s">
        <v>33</v>
      </c>
      <c r="S578" t="s">
        <v>74</v>
      </c>
      <c r="T578" t="s">
        <v>48</v>
      </c>
      <c r="U578" t="s">
        <v>50</v>
      </c>
      <c r="V578" t="s">
        <v>704</v>
      </c>
      <c r="W578" t="s">
        <v>52</v>
      </c>
      <c r="X578" t="s">
        <v>125</v>
      </c>
      <c r="Y578" t="s">
        <v>91</v>
      </c>
      <c r="Z578" t="s">
        <v>40</v>
      </c>
      <c r="AA578" t="s">
        <v>41</v>
      </c>
      <c r="AB578" s="2" t="s">
        <v>705</v>
      </c>
      <c r="AC578" t="s">
        <v>78</v>
      </c>
      <c r="AD578" t="s">
        <v>85</v>
      </c>
      <c r="AT578" t="s">
        <v>706</v>
      </c>
    </row>
    <row r="579" spans="5:46" x14ac:dyDescent="0.4">
      <c r="E579">
        <v>1</v>
      </c>
      <c r="F579">
        <v>863</v>
      </c>
      <c r="G579" t="s">
        <v>25</v>
      </c>
      <c r="H579" s="1">
        <v>45576.496527777781</v>
      </c>
      <c r="I579" t="s">
        <v>26</v>
      </c>
      <c r="K579" t="s">
        <v>435</v>
      </c>
      <c r="L579" t="s">
        <v>433</v>
      </c>
      <c r="M579" t="s">
        <v>56</v>
      </c>
      <c r="N579" t="s">
        <v>122</v>
      </c>
      <c r="O579" t="s">
        <v>31</v>
      </c>
      <c r="Q579" t="s">
        <v>104</v>
      </c>
      <c r="R579" t="s">
        <v>60</v>
      </c>
      <c r="S579" t="s">
        <v>89</v>
      </c>
      <c r="T579" t="s">
        <v>48</v>
      </c>
      <c r="U579" t="s">
        <v>50</v>
      </c>
      <c r="V579" t="s">
        <v>36</v>
      </c>
      <c r="W579" t="s">
        <v>125</v>
      </c>
      <c r="X579" t="s">
        <v>53</v>
      </c>
      <c r="Y579" t="s">
        <v>71</v>
      </c>
      <c r="Z579" t="s">
        <v>40</v>
      </c>
      <c r="AA579" t="s">
        <v>54</v>
      </c>
      <c r="AT579" t="s">
        <v>707</v>
      </c>
    </row>
    <row r="580" spans="5:46" x14ac:dyDescent="0.4">
      <c r="E580">
        <v>1</v>
      </c>
      <c r="F580">
        <v>863</v>
      </c>
      <c r="G580" t="s">
        <v>25</v>
      </c>
      <c r="H580" s="1">
        <v>45576.496527777781</v>
      </c>
      <c r="I580" t="s">
        <v>26</v>
      </c>
      <c r="K580" t="s">
        <v>435</v>
      </c>
      <c r="L580" t="s">
        <v>433</v>
      </c>
      <c r="M580" t="s">
        <v>73</v>
      </c>
      <c r="N580" t="s">
        <v>57</v>
      </c>
      <c r="O580" t="s">
        <v>31</v>
      </c>
      <c r="Q580" t="s">
        <v>123</v>
      </c>
      <c r="R580" t="s">
        <v>74</v>
      </c>
      <c r="S580" t="s">
        <v>154</v>
      </c>
      <c r="U580" t="s">
        <v>50</v>
      </c>
      <c r="V580" t="s">
        <v>37</v>
      </c>
      <c r="W580" t="s">
        <v>99</v>
      </c>
      <c r="X580" t="s">
        <v>53</v>
      </c>
      <c r="Y580" t="s">
        <v>139</v>
      </c>
      <c r="Z580" t="s">
        <v>40</v>
      </c>
      <c r="AA580" t="s">
        <v>54</v>
      </c>
      <c r="AT580" t="s">
        <v>708</v>
      </c>
    </row>
    <row r="581" spans="5:46" x14ac:dyDescent="0.4">
      <c r="E581">
        <v>1</v>
      </c>
      <c r="F581">
        <v>863</v>
      </c>
      <c r="G581" t="s">
        <v>25</v>
      </c>
      <c r="H581" s="1">
        <v>45576.496527777781</v>
      </c>
      <c r="I581" t="s">
        <v>26</v>
      </c>
      <c r="K581" t="s">
        <v>435</v>
      </c>
      <c r="L581" t="s">
        <v>433</v>
      </c>
      <c r="M581" t="s">
        <v>73</v>
      </c>
      <c r="N581" t="s">
        <v>57</v>
      </c>
      <c r="O581" t="s">
        <v>31</v>
      </c>
      <c r="Q581" t="s">
        <v>88</v>
      </c>
      <c r="R581" t="s">
        <v>89</v>
      </c>
      <c r="S581" t="s">
        <v>101</v>
      </c>
      <c r="U581" t="s">
        <v>63</v>
      </c>
      <c r="V581" t="s">
        <v>115</v>
      </c>
      <c r="W581" t="s">
        <v>39</v>
      </c>
      <c r="X581" t="s">
        <v>70</v>
      </c>
      <c r="Z581" t="s">
        <v>40</v>
      </c>
      <c r="AA581" t="s">
        <v>54</v>
      </c>
    </row>
    <row r="582" spans="5:46" x14ac:dyDescent="0.4">
      <c r="E582">
        <v>1</v>
      </c>
      <c r="F582">
        <v>863</v>
      </c>
      <c r="G582" t="s">
        <v>25</v>
      </c>
      <c r="H582" s="1">
        <v>45576.495138888888</v>
      </c>
      <c r="I582" t="s">
        <v>26</v>
      </c>
      <c r="K582" t="s">
        <v>435</v>
      </c>
      <c r="L582" t="s">
        <v>433</v>
      </c>
      <c r="M582" t="s">
        <v>56</v>
      </c>
      <c r="N582" t="s">
        <v>46</v>
      </c>
      <c r="O582" t="s">
        <v>58</v>
      </c>
      <c r="P582" t="s">
        <v>108</v>
      </c>
      <c r="R582" t="s">
        <v>74</v>
      </c>
      <c r="S582" t="s">
        <v>89</v>
      </c>
      <c r="T582" t="s">
        <v>101</v>
      </c>
      <c r="U582" t="s">
        <v>50</v>
      </c>
      <c r="V582" t="s">
        <v>115</v>
      </c>
      <c r="W582" t="s">
        <v>125</v>
      </c>
      <c r="X582" t="s">
        <v>91</v>
      </c>
      <c r="Y582" t="s">
        <v>99</v>
      </c>
      <c r="Z582" t="s">
        <v>40</v>
      </c>
      <c r="AA582" t="s">
        <v>41</v>
      </c>
      <c r="AB582" t="s">
        <v>709</v>
      </c>
      <c r="AC582" t="s">
        <v>78</v>
      </c>
    </row>
    <row r="583" spans="5:46" x14ac:dyDescent="0.4">
      <c r="E583">
        <v>1</v>
      </c>
      <c r="F583">
        <v>863</v>
      </c>
      <c r="G583" t="s">
        <v>25</v>
      </c>
      <c r="H583" s="1">
        <v>45576.495138888888</v>
      </c>
      <c r="I583" t="s">
        <v>26</v>
      </c>
      <c r="K583" t="s">
        <v>435</v>
      </c>
      <c r="L583" t="s">
        <v>433</v>
      </c>
      <c r="M583" t="s">
        <v>29</v>
      </c>
      <c r="N583" t="s">
        <v>30</v>
      </c>
      <c r="O583" t="s">
        <v>58</v>
      </c>
      <c r="P583" t="s">
        <v>108</v>
      </c>
      <c r="R583" t="s">
        <v>33</v>
      </c>
      <c r="S583" t="s">
        <v>89</v>
      </c>
      <c r="T583" t="s">
        <v>101</v>
      </c>
      <c r="U583" t="s">
        <v>50</v>
      </c>
      <c r="V583" t="s">
        <v>115</v>
      </c>
      <c r="W583" t="s">
        <v>52</v>
      </c>
      <c r="X583" t="s">
        <v>75</v>
      </c>
      <c r="Y583" t="s">
        <v>105</v>
      </c>
      <c r="Z583" t="s">
        <v>40</v>
      </c>
      <c r="AA583" t="s">
        <v>41</v>
      </c>
      <c r="AB583" t="s">
        <v>710</v>
      </c>
      <c r="AC583" t="s">
        <v>43</v>
      </c>
      <c r="AD583" t="s">
        <v>84</v>
      </c>
    </row>
    <row r="584" spans="5:46" x14ac:dyDescent="0.4">
      <c r="E584">
        <v>1</v>
      </c>
      <c r="F584">
        <v>863</v>
      </c>
      <c r="G584" t="s">
        <v>25</v>
      </c>
      <c r="H584" s="1">
        <v>45576.495138888888</v>
      </c>
      <c r="I584" t="s">
        <v>26</v>
      </c>
      <c r="AC584" t="s">
        <v>44</v>
      </c>
    </row>
    <row r="585" spans="5:46" x14ac:dyDescent="0.4">
      <c r="E585">
        <v>1</v>
      </c>
      <c r="F585">
        <v>863</v>
      </c>
      <c r="G585" t="s">
        <v>25</v>
      </c>
      <c r="H585" s="1">
        <v>45576.495138888888</v>
      </c>
      <c r="I585" t="s">
        <v>26</v>
      </c>
      <c r="K585" t="s">
        <v>55</v>
      </c>
      <c r="L585" t="s">
        <v>433</v>
      </c>
      <c r="M585" t="s">
        <v>56</v>
      </c>
      <c r="N585" t="s">
        <v>57</v>
      </c>
      <c r="O585" t="s">
        <v>31</v>
      </c>
      <c r="Q585" t="s">
        <v>123</v>
      </c>
      <c r="R585" t="s">
        <v>33</v>
      </c>
      <c r="S585" t="s">
        <v>89</v>
      </c>
      <c r="U585" t="s">
        <v>50</v>
      </c>
      <c r="V585" t="s">
        <v>36</v>
      </c>
      <c r="W585" t="s">
        <v>39</v>
      </c>
      <c r="Z585" t="s">
        <v>40</v>
      </c>
      <c r="AA585" t="s">
        <v>41</v>
      </c>
      <c r="AB585" t="s">
        <v>711</v>
      </c>
      <c r="AC585" t="s">
        <v>81</v>
      </c>
    </row>
    <row r="586" spans="5:46" x14ac:dyDescent="0.4">
      <c r="E586">
        <v>1</v>
      </c>
      <c r="F586">
        <v>863</v>
      </c>
      <c r="G586" t="s">
        <v>25</v>
      </c>
      <c r="H586" s="1">
        <v>45576.494444444441</v>
      </c>
      <c r="I586" t="s">
        <v>26</v>
      </c>
      <c r="K586" t="s">
        <v>435</v>
      </c>
      <c r="L586" t="s">
        <v>433</v>
      </c>
      <c r="M586" t="s">
        <v>73</v>
      </c>
      <c r="N586" t="s">
        <v>57</v>
      </c>
      <c r="O586" t="s">
        <v>31</v>
      </c>
      <c r="Q586" t="s">
        <v>114</v>
      </c>
      <c r="R586" t="s">
        <v>33</v>
      </c>
      <c r="S586" t="s">
        <v>60</v>
      </c>
      <c r="T586" t="s">
        <v>74</v>
      </c>
      <c r="U586" t="s">
        <v>50</v>
      </c>
      <c r="W586" t="s">
        <v>52</v>
      </c>
      <c r="Z586" t="s">
        <v>40</v>
      </c>
      <c r="AA586" t="s">
        <v>54</v>
      </c>
    </row>
    <row r="587" spans="5:46" x14ac:dyDescent="0.4">
      <c r="E587">
        <v>1</v>
      </c>
      <c r="F587">
        <v>863</v>
      </c>
      <c r="G587" t="s">
        <v>25</v>
      </c>
      <c r="H587" s="1">
        <v>45576.494444444441</v>
      </c>
      <c r="I587" t="s">
        <v>26</v>
      </c>
      <c r="K587" t="s">
        <v>435</v>
      </c>
      <c r="L587" t="s">
        <v>433</v>
      </c>
      <c r="M587" t="s">
        <v>56</v>
      </c>
      <c r="N587" t="s">
        <v>30</v>
      </c>
      <c r="O587" t="s">
        <v>58</v>
      </c>
      <c r="P587" t="s">
        <v>108</v>
      </c>
      <c r="R587" t="s">
        <v>74</v>
      </c>
      <c r="U587" t="s">
        <v>50</v>
      </c>
      <c r="W587" t="s">
        <v>91</v>
      </c>
      <c r="Z587" t="s">
        <v>40</v>
      </c>
      <c r="AA587" t="s">
        <v>54</v>
      </c>
    </row>
    <row r="588" spans="5:46" x14ac:dyDescent="0.4">
      <c r="E588">
        <v>1</v>
      </c>
      <c r="F588">
        <v>863</v>
      </c>
      <c r="G588" t="s">
        <v>25</v>
      </c>
      <c r="H588" s="1">
        <v>45576.494444444441</v>
      </c>
      <c r="I588" t="s">
        <v>26</v>
      </c>
      <c r="K588" t="s">
        <v>237</v>
      </c>
      <c r="L588" t="s">
        <v>433</v>
      </c>
      <c r="M588" t="s">
        <v>73</v>
      </c>
      <c r="N588" t="s">
        <v>57</v>
      </c>
      <c r="O588" t="s">
        <v>58</v>
      </c>
      <c r="P588" t="s">
        <v>108</v>
      </c>
      <c r="R588" t="s">
        <v>34</v>
      </c>
      <c r="S588" t="s">
        <v>74</v>
      </c>
      <c r="T588" t="s">
        <v>89</v>
      </c>
      <c r="U588" t="s">
        <v>50</v>
      </c>
      <c r="V588" t="s">
        <v>37</v>
      </c>
      <c r="W588" t="s">
        <v>52</v>
      </c>
      <c r="X588" t="s">
        <v>75</v>
      </c>
      <c r="Y588" t="s">
        <v>105</v>
      </c>
      <c r="Z588" t="s">
        <v>40</v>
      </c>
      <c r="AA588" t="s">
        <v>54</v>
      </c>
    </row>
    <row r="589" spans="5:46" x14ac:dyDescent="0.4">
      <c r="E589">
        <v>1</v>
      </c>
      <c r="F589">
        <v>863</v>
      </c>
      <c r="G589" t="s">
        <v>25</v>
      </c>
      <c r="H589" s="1">
        <v>45576.494444444441</v>
      </c>
      <c r="I589" t="s">
        <v>26</v>
      </c>
      <c r="K589" t="s">
        <v>435</v>
      </c>
      <c r="L589" t="s">
        <v>433</v>
      </c>
      <c r="M589" t="s">
        <v>29</v>
      </c>
      <c r="N589" t="s">
        <v>66</v>
      </c>
      <c r="O589" t="s">
        <v>31</v>
      </c>
      <c r="Q589" t="s">
        <v>32</v>
      </c>
      <c r="R589" t="s">
        <v>60</v>
      </c>
      <c r="S589" t="s">
        <v>34</v>
      </c>
      <c r="T589" t="s">
        <v>74</v>
      </c>
      <c r="U589" t="s">
        <v>50</v>
      </c>
      <c r="V589" t="s">
        <v>51</v>
      </c>
      <c r="W589" t="s">
        <v>64</v>
      </c>
      <c r="X589" t="s">
        <v>52</v>
      </c>
      <c r="Y589" t="s">
        <v>75</v>
      </c>
      <c r="Z589" t="s">
        <v>40</v>
      </c>
      <c r="AA589" t="s">
        <v>41</v>
      </c>
      <c r="AB589" t="s">
        <v>699</v>
      </c>
      <c r="AC589" t="s">
        <v>84</v>
      </c>
      <c r="AD589" t="s">
        <v>85</v>
      </c>
    </row>
    <row r="590" spans="5:46" ht="206.25" x14ac:dyDescent="0.4">
      <c r="E590">
        <v>1</v>
      </c>
      <c r="F590">
        <v>863</v>
      </c>
      <c r="G590" t="s">
        <v>25</v>
      </c>
      <c r="H590" s="1">
        <v>45576.494444444441</v>
      </c>
      <c r="I590" t="s">
        <v>26</v>
      </c>
      <c r="K590" t="s">
        <v>55</v>
      </c>
      <c r="L590" t="s">
        <v>433</v>
      </c>
      <c r="M590" t="s">
        <v>73</v>
      </c>
      <c r="N590" t="s">
        <v>57</v>
      </c>
      <c r="O590" t="s">
        <v>58</v>
      </c>
      <c r="P590" t="s">
        <v>108</v>
      </c>
      <c r="R590" t="s">
        <v>74</v>
      </c>
      <c r="S590" t="s">
        <v>61</v>
      </c>
      <c r="T590" t="s">
        <v>35</v>
      </c>
      <c r="U590" t="s">
        <v>50</v>
      </c>
      <c r="V590" t="s">
        <v>103</v>
      </c>
      <c r="W590" t="s">
        <v>52</v>
      </c>
      <c r="X590" t="s">
        <v>53</v>
      </c>
      <c r="Y590" t="s">
        <v>70</v>
      </c>
      <c r="Z590" t="s">
        <v>40</v>
      </c>
      <c r="AA590" t="s">
        <v>41</v>
      </c>
      <c r="AB590" s="2" t="s">
        <v>712</v>
      </c>
      <c r="AC590" t="s">
        <v>82</v>
      </c>
      <c r="AD590" t="s">
        <v>85</v>
      </c>
    </row>
    <row r="591" spans="5:46" x14ac:dyDescent="0.4">
      <c r="E591">
        <v>1</v>
      </c>
      <c r="F591">
        <v>863</v>
      </c>
      <c r="G591" t="s">
        <v>25</v>
      </c>
      <c r="H591" s="1">
        <v>45576.494444444441</v>
      </c>
      <c r="I591" t="s">
        <v>26</v>
      </c>
    </row>
    <row r="592" spans="5:46" x14ac:dyDescent="0.4">
      <c r="E592">
        <v>1</v>
      </c>
      <c r="F592">
        <v>863</v>
      </c>
      <c r="G592" t="s">
        <v>25</v>
      </c>
      <c r="H592" s="1">
        <v>45576.494444444441</v>
      </c>
      <c r="I592" t="s">
        <v>26</v>
      </c>
      <c r="K592" t="s">
        <v>435</v>
      </c>
      <c r="L592" t="s">
        <v>433</v>
      </c>
      <c r="M592" t="s">
        <v>73</v>
      </c>
      <c r="N592" t="s">
        <v>46</v>
      </c>
      <c r="O592" t="s">
        <v>31</v>
      </c>
      <c r="Q592" t="s">
        <v>123</v>
      </c>
      <c r="R592" t="s">
        <v>60</v>
      </c>
      <c r="S592" t="s">
        <v>47</v>
      </c>
      <c r="T592" t="s">
        <v>101</v>
      </c>
      <c r="U592" t="s">
        <v>50</v>
      </c>
      <c r="V592" t="s">
        <v>132</v>
      </c>
      <c r="W592" t="s">
        <v>64</v>
      </c>
      <c r="X592" t="s">
        <v>38</v>
      </c>
      <c r="Y592" t="s">
        <v>70</v>
      </c>
      <c r="Z592" t="s">
        <v>40</v>
      </c>
      <c r="AA592" t="s">
        <v>54</v>
      </c>
    </row>
    <row r="593" spans="5:46" x14ac:dyDescent="0.4">
      <c r="E593">
        <v>1</v>
      </c>
      <c r="F593">
        <v>863</v>
      </c>
      <c r="G593" t="s">
        <v>25</v>
      </c>
      <c r="H593" s="1">
        <v>45576.494444444441</v>
      </c>
      <c r="I593" t="s">
        <v>26</v>
      </c>
      <c r="K593" t="s">
        <v>435</v>
      </c>
      <c r="L593" t="s">
        <v>433</v>
      </c>
      <c r="M593" t="s">
        <v>73</v>
      </c>
      <c r="N593" t="s">
        <v>122</v>
      </c>
      <c r="O593" t="s">
        <v>31</v>
      </c>
      <c r="Q593" t="s">
        <v>114</v>
      </c>
      <c r="R593" t="s">
        <v>74</v>
      </c>
      <c r="S593" t="s">
        <v>117</v>
      </c>
      <c r="T593" t="s">
        <v>110</v>
      </c>
      <c r="U593" t="s">
        <v>50</v>
      </c>
      <c r="V593" t="s">
        <v>103</v>
      </c>
      <c r="W593" t="s">
        <v>64</v>
      </c>
      <c r="X593" t="s">
        <v>105</v>
      </c>
      <c r="Y593" t="s">
        <v>99</v>
      </c>
      <c r="Z593" t="s">
        <v>40</v>
      </c>
      <c r="AA593" t="s">
        <v>54</v>
      </c>
      <c r="AT593" t="s">
        <v>713</v>
      </c>
    </row>
    <row r="594" spans="5:46" x14ac:dyDescent="0.4">
      <c r="E594">
        <v>1</v>
      </c>
      <c r="F594">
        <v>863</v>
      </c>
      <c r="G594" t="s">
        <v>25</v>
      </c>
      <c r="H594" s="1">
        <v>45576.493750000001</v>
      </c>
      <c r="I594" t="s">
        <v>26</v>
      </c>
      <c r="K594" t="s">
        <v>435</v>
      </c>
      <c r="L594" t="s">
        <v>433</v>
      </c>
      <c r="M594" t="s">
        <v>56</v>
      </c>
      <c r="N594" t="s">
        <v>57</v>
      </c>
      <c r="O594" t="s">
        <v>58</v>
      </c>
      <c r="P594" t="s">
        <v>108</v>
      </c>
      <c r="R594" t="s">
        <v>33</v>
      </c>
      <c r="S594" t="s">
        <v>89</v>
      </c>
      <c r="T594" t="s">
        <v>101</v>
      </c>
      <c r="U594" t="s">
        <v>36</v>
      </c>
      <c r="W594" t="s">
        <v>91</v>
      </c>
      <c r="X594" t="s">
        <v>38</v>
      </c>
      <c r="Z594" t="s">
        <v>40</v>
      </c>
      <c r="AA594" t="s">
        <v>41</v>
      </c>
      <c r="AB594" t="s">
        <v>714</v>
      </c>
      <c r="AC594" t="s">
        <v>78</v>
      </c>
    </row>
    <row r="595" spans="5:46" x14ac:dyDescent="0.4">
      <c r="E595">
        <v>1</v>
      </c>
      <c r="F595">
        <v>863</v>
      </c>
      <c r="G595" t="s">
        <v>25</v>
      </c>
      <c r="H595" s="1">
        <v>45576.493055555555</v>
      </c>
      <c r="I595" t="s">
        <v>26</v>
      </c>
      <c r="K595" t="s">
        <v>435</v>
      </c>
      <c r="L595" t="s">
        <v>433</v>
      </c>
      <c r="M595" t="s">
        <v>29</v>
      </c>
      <c r="N595" t="s">
        <v>30</v>
      </c>
      <c r="O595" t="s">
        <v>58</v>
      </c>
      <c r="P595" t="s">
        <v>108</v>
      </c>
      <c r="R595" t="s">
        <v>74</v>
      </c>
      <c r="S595" t="s">
        <v>89</v>
      </c>
      <c r="T595" t="s">
        <v>101</v>
      </c>
      <c r="U595" t="s">
        <v>50</v>
      </c>
      <c r="V595" t="s">
        <v>103</v>
      </c>
      <c r="W595" t="s">
        <v>70</v>
      </c>
      <c r="Z595" t="s">
        <v>40</v>
      </c>
      <c r="AA595" t="s">
        <v>54</v>
      </c>
    </row>
    <row r="596" spans="5:46" x14ac:dyDescent="0.4">
      <c r="E596">
        <v>1</v>
      </c>
      <c r="F596">
        <v>863</v>
      </c>
      <c r="G596" t="s">
        <v>25</v>
      </c>
      <c r="H596" s="1">
        <v>45576.493055555555</v>
      </c>
      <c r="I596" t="s">
        <v>26</v>
      </c>
      <c r="K596" t="s">
        <v>435</v>
      </c>
      <c r="L596" t="s">
        <v>433</v>
      </c>
      <c r="M596" t="s">
        <v>73</v>
      </c>
      <c r="N596" t="s">
        <v>30</v>
      </c>
      <c r="O596" t="s">
        <v>58</v>
      </c>
      <c r="P596" t="s">
        <v>108</v>
      </c>
      <c r="R596" t="s">
        <v>33</v>
      </c>
      <c r="S596" t="s">
        <v>34</v>
      </c>
      <c r="T596" t="s">
        <v>74</v>
      </c>
      <c r="U596" t="s">
        <v>50</v>
      </c>
      <c r="W596" t="s">
        <v>52</v>
      </c>
      <c r="Z596" t="s">
        <v>40</v>
      </c>
      <c r="AA596" t="s">
        <v>54</v>
      </c>
    </row>
    <row r="597" spans="5:46" x14ac:dyDescent="0.4">
      <c r="E597">
        <v>1</v>
      </c>
      <c r="F597">
        <v>863</v>
      </c>
      <c r="G597" t="s">
        <v>25</v>
      </c>
      <c r="H597" s="1">
        <v>45576.493055555555</v>
      </c>
      <c r="I597" t="s">
        <v>26</v>
      </c>
      <c r="K597" t="s">
        <v>435</v>
      </c>
      <c r="L597" t="s">
        <v>433</v>
      </c>
      <c r="M597" t="s">
        <v>29</v>
      </c>
      <c r="N597" t="s">
        <v>30</v>
      </c>
      <c r="O597" t="s">
        <v>58</v>
      </c>
      <c r="P597" t="s">
        <v>108</v>
      </c>
      <c r="R597" t="s">
        <v>74</v>
      </c>
      <c r="U597" t="s">
        <v>103</v>
      </c>
      <c r="W597" t="s">
        <v>38</v>
      </c>
      <c r="Z597" t="s">
        <v>40</v>
      </c>
      <c r="AA597" t="s">
        <v>41</v>
      </c>
      <c r="AB597" t="s">
        <v>699</v>
      </c>
      <c r="AC597" t="s">
        <v>81</v>
      </c>
    </row>
    <row r="598" spans="5:46" x14ac:dyDescent="0.4">
      <c r="E598">
        <v>1</v>
      </c>
      <c r="F598">
        <v>863</v>
      </c>
      <c r="G598" t="s">
        <v>25</v>
      </c>
      <c r="H598" s="1">
        <v>45576.492361111108</v>
      </c>
      <c r="I598" t="s">
        <v>26</v>
      </c>
      <c r="K598" t="s">
        <v>435</v>
      </c>
      <c r="L598" t="s">
        <v>433</v>
      </c>
      <c r="M598" t="s">
        <v>73</v>
      </c>
      <c r="N598" t="s">
        <v>30</v>
      </c>
      <c r="O598" t="s">
        <v>58</v>
      </c>
      <c r="P598" t="s">
        <v>108</v>
      </c>
      <c r="R598" t="s">
        <v>61</v>
      </c>
      <c r="S598" t="s">
        <v>35</v>
      </c>
      <c r="T598" t="s">
        <v>154</v>
      </c>
      <c r="U598" t="s">
        <v>50</v>
      </c>
      <c r="V598" t="s">
        <v>37</v>
      </c>
      <c r="W598" t="s">
        <v>52</v>
      </c>
      <c r="X598" t="s">
        <v>91</v>
      </c>
      <c r="Y598" t="s">
        <v>162</v>
      </c>
      <c r="Z598" t="s">
        <v>40</v>
      </c>
      <c r="AA598" t="s">
        <v>41</v>
      </c>
      <c r="AB598" t="s">
        <v>715</v>
      </c>
      <c r="AC598" t="s">
        <v>83</v>
      </c>
      <c r="AD598" t="s">
        <v>84</v>
      </c>
      <c r="AE598" t="s">
        <v>85</v>
      </c>
    </row>
    <row r="599" spans="5:46" x14ac:dyDescent="0.4">
      <c r="E599">
        <v>1</v>
      </c>
      <c r="F599">
        <v>863</v>
      </c>
      <c r="G599" t="s">
        <v>25</v>
      </c>
      <c r="H599" s="1">
        <v>45575.40902777778</v>
      </c>
      <c r="I599" t="s">
        <v>26</v>
      </c>
      <c r="K599" t="s">
        <v>45</v>
      </c>
      <c r="L599" t="s">
        <v>637</v>
      </c>
      <c r="M599" t="s">
        <v>56</v>
      </c>
      <c r="N599" t="s">
        <v>30</v>
      </c>
      <c r="O599" t="s">
        <v>31</v>
      </c>
      <c r="Q599" t="s">
        <v>123</v>
      </c>
      <c r="R599" t="s">
        <v>61</v>
      </c>
      <c r="S599" t="s">
        <v>89</v>
      </c>
      <c r="T599" t="s">
        <v>154</v>
      </c>
      <c r="U599" t="s">
        <v>63</v>
      </c>
      <c r="W599" t="s">
        <v>70</v>
      </c>
      <c r="Z599" t="s">
        <v>40</v>
      </c>
      <c r="AA599" t="s">
        <v>54</v>
      </c>
    </row>
    <row r="600" spans="5:46" x14ac:dyDescent="0.4">
      <c r="E600">
        <v>1</v>
      </c>
      <c r="F600">
        <v>863</v>
      </c>
      <c r="G600" t="s">
        <v>25</v>
      </c>
      <c r="H600" s="1">
        <v>45575.364583333336</v>
      </c>
      <c r="I600" t="s">
        <v>26</v>
      </c>
      <c r="K600" t="s">
        <v>142</v>
      </c>
      <c r="L600" t="s">
        <v>637</v>
      </c>
      <c r="M600" t="s">
        <v>144</v>
      </c>
      <c r="N600" t="s">
        <v>46</v>
      </c>
      <c r="O600" t="s">
        <v>31</v>
      </c>
      <c r="Q600" t="s">
        <v>32</v>
      </c>
      <c r="R600" t="s">
        <v>34</v>
      </c>
      <c r="S600" t="s">
        <v>74</v>
      </c>
      <c r="T600" t="s">
        <v>118</v>
      </c>
      <c r="U600" t="s">
        <v>50</v>
      </c>
      <c r="V600" t="s">
        <v>103</v>
      </c>
      <c r="W600" t="s">
        <v>105</v>
      </c>
      <c r="X600" t="s">
        <v>91</v>
      </c>
      <c r="Y600" t="s">
        <v>53</v>
      </c>
      <c r="Z600" t="s">
        <v>40</v>
      </c>
      <c r="AA600" t="s">
        <v>54</v>
      </c>
      <c r="AT600" t="s">
        <v>303</v>
      </c>
    </row>
    <row r="601" spans="5:46" x14ac:dyDescent="0.4">
      <c r="E601">
        <v>1</v>
      </c>
      <c r="F601">
        <v>863</v>
      </c>
      <c r="G601" t="s">
        <v>25</v>
      </c>
      <c r="H601" s="1">
        <v>45575.364583333336</v>
      </c>
      <c r="I601" t="s">
        <v>26</v>
      </c>
      <c r="K601" t="s">
        <v>237</v>
      </c>
      <c r="L601" t="s">
        <v>637</v>
      </c>
      <c r="M601" t="s">
        <v>56</v>
      </c>
      <c r="O601" t="s">
        <v>58</v>
      </c>
      <c r="P601" t="s">
        <v>108</v>
      </c>
      <c r="R601" t="s">
        <v>34</v>
      </c>
      <c r="S601" t="s">
        <v>61</v>
      </c>
      <c r="T601" t="s">
        <v>35</v>
      </c>
      <c r="U601" t="s">
        <v>50</v>
      </c>
      <c r="V601" t="s">
        <v>63</v>
      </c>
      <c r="W601" t="s">
        <v>64</v>
      </c>
      <c r="X601" t="s">
        <v>52</v>
      </c>
      <c r="Y601" t="s">
        <v>75</v>
      </c>
      <c r="Z601" t="s">
        <v>40</v>
      </c>
      <c r="AA601" t="s">
        <v>41</v>
      </c>
      <c r="AB601" t="s">
        <v>716</v>
      </c>
      <c r="AC601" t="s">
        <v>96</v>
      </c>
      <c r="AD601" t="s">
        <v>81</v>
      </c>
      <c r="AE601" t="s">
        <v>82</v>
      </c>
      <c r="AT601" t="s">
        <v>717</v>
      </c>
    </row>
    <row r="602" spans="5:46" ht="409.5" x14ac:dyDescent="0.4">
      <c r="E602">
        <v>1</v>
      </c>
      <c r="F602">
        <v>863</v>
      </c>
      <c r="G602" t="s">
        <v>25</v>
      </c>
      <c r="H602" s="1">
        <v>45575.363888888889</v>
      </c>
      <c r="I602" t="s">
        <v>26</v>
      </c>
      <c r="K602" t="s">
        <v>142</v>
      </c>
      <c r="L602" t="s">
        <v>617</v>
      </c>
      <c r="M602" t="s">
        <v>73</v>
      </c>
      <c r="N602" t="s">
        <v>30</v>
      </c>
      <c r="O602" t="s">
        <v>31</v>
      </c>
      <c r="Q602" t="s">
        <v>32</v>
      </c>
      <c r="R602" t="s">
        <v>34</v>
      </c>
      <c r="S602" t="s">
        <v>74</v>
      </c>
      <c r="T602" t="s">
        <v>118</v>
      </c>
      <c r="U602" t="s">
        <v>50</v>
      </c>
      <c r="V602" t="s">
        <v>115</v>
      </c>
      <c r="W602" t="s">
        <v>64</v>
      </c>
      <c r="X602" t="s">
        <v>38</v>
      </c>
      <c r="Y602" t="s">
        <v>139</v>
      </c>
      <c r="Z602" t="s">
        <v>40</v>
      </c>
      <c r="AA602" t="s">
        <v>41</v>
      </c>
      <c r="AB602" s="2" t="s">
        <v>718</v>
      </c>
      <c r="AC602" t="s">
        <v>85</v>
      </c>
      <c r="AT602" s="2" t="s">
        <v>719</v>
      </c>
    </row>
    <row r="603" spans="5:46" ht="281.25" x14ac:dyDescent="0.4">
      <c r="E603">
        <v>1</v>
      </c>
      <c r="F603">
        <v>863</v>
      </c>
      <c r="G603" t="s">
        <v>25</v>
      </c>
      <c r="H603" s="1">
        <v>45575.363194444442</v>
      </c>
      <c r="I603" t="s">
        <v>26</v>
      </c>
      <c r="K603" t="s">
        <v>142</v>
      </c>
      <c r="L603" t="s">
        <v>637</v>
      </c>
      <c r="M603" t="s">
        <v>29</v>
      </c>
      <c r="N603" t="s">
        <v>30</v>
      </c>
      <c r="O603" t="s">
        <v>31</v>
      </c>
      <c r="Q603" t="s">
        <v>123</v>
      </c>
      <c r="R603" t="s">
        <v>74</v>
      </c>
      <c r="S603" t="s">
        <v>49</v>
      </c>
      <c r="T603" t="s">
        <v>101</v>
      </c>
      <c r="U603" t="s">
        <v>50</v>
      </c>
      <c r="V603" t="s">
        <v>51</v>
      </c>
      <c r="W603" t="s">
        <v>125</v>
      </c>
      <c r="X603" t="s">
        <v>91</v>
      </c>
      <c r="Y603" t="s">
        <v>39</v>
      </c>
      <c r="Z603" t="s">
        <v>40</v>
      </c>
      <c r="AA603" t="s">
        <v>41</v>
      </c>
      <c r="AB603" s="2" t="s">
        <v>720</v>
      </c>
      <c r="AC603" t="s">
        <v>81</v>
      </c>
      <c r="AD603" t="s">
        <v>82</v>
      </c>
      <c r="AE603" t="s">
        <v>83</v>
      </c>
      <c r="AF603" t="s">
        <v>84</v>
      </c>
      <c r="AG603" t="s">
        <v>85</v>
      </c>
    </row>
    <row r="604" spans="5:46" x14ac:dyDescent="0.4">
      <c r="E604">
        <v>1</v>
      </c>
      <c r="F604">
        <v>863</v>
      </c>
      <c r="G604" t="s">
        <v>25</v>
      </c>
      <c r="H604" s="1">
        <v>45575.362500000003</v>
      </c>
      <c r="I604" t="s">
        <v>26</v>
      </c>
      <c r="K604" t="s">
        <v>237</v>
      </c>
      <c r="L604" t="s">
        <v>637</v>
      </c>
      <c r="M604" t="s">
        <v>29</v>
      </c>
      <c r="N604" t="s">
        <v>30</v>
      </c>
      <c r="O604" t="s">
        <v>31</v>
      </c>
      <c r="Q604" t="s">
        <v>32</v>
      </c>
      <c r="R604" t="s">
        <v>33</v>
      </c>
      <c r="S604" t="s">
        <v>61</v>
      </c>
      <c r="T604" t="s">
        <v>101</v>
      </c>
      <c r="U604" t="s">
        <v>103</v>
      </c>
      <c r="V604" t="s">
        <v>115</v>
      </c>
      <c r="W604" t="s">
        <v>75</v>
      </c>
      <c r="X604" t="s">
        <v>105</v>
      </c>
      <c r="Y604" t="s">
        <v>38</v>
      </c>
      <c r="Z604" t="s">
        <v>40</v>
      </c>
      <c r="AA604" t="s">
        <v>54</v>
      </c>
    </row>
    <row r="605" spans="5:46" x14ac:dyDescent="0.4">
      <c r="E605">
        <v>1</v>
      </c>
      <c r="F605">
        <v>863</v>
      </c>
      <c r="G605" t="s">
        <v>25</v>
      </c>
      <c r="H605" s="1">
        <v>45575.362500000003</v>
      </c>
      <c r="I605" t="s">
        <v>26</v>
      </c>
      <c r="K605" t="s">
        <v>237</v>
      </c>
      <c r="L605" t="s">
        <v>637</v>
      </c>
      <c r="M605" t="s">
        <v>73</v>
      </c>
      <c r="N605" t="s">
        <v>30</v>
      </c>
      <c r="O605" t="s">
        <v>31</v>
      </c>
      <c r="Q605" t="s">
        <v>114</v>
      </c>
      <c r="R605" t="s">
        <v>33</v>
      </c>
      <c r="S605" t="s">
        <v>34</v>
      </c>
      <c r="T605" t="s">
        <v>74</v>
      </c>
      <c r="U605" t="s">
        <v>50</v>
      </c>
      <c r="V605" t="s">
        <v>51</v>
      </c>
      <c r="W605" t="s">
        <v>52</v>
      </c>
      <c r="X605" t="s">
        <v>39</v>
      </c>
      <c r="Z605" t="s">
        <v>40</v>
      </c>
      <c r="AA605" t="s">
        <v>41</v>
      </c>
      <c r="AB605" t="s">
        <v>721</v>
      </c>
      <c r="AC605" t="s">
        <v>44</v>
      </c>
      <c r="AT605" t="s">
        <v>722</v>
      </c>
    </row>
    <row r="606" spans="5:46" x14ac:dyDescent="0.4">
      <c r="E606">
        <v>1</v>
      </c>
      <c r="F606">
        <v>863</v>
      </c>
      <c r="G606" t="s">
        <v>25</v>
      </c>
      <c r="H606" s="1">
        <v>45575.362500000003</v>
      </c>
      <c r="I606" t="s">
        <v>26</v>
      </c>
      <c r="K606" t="s">
        <v>237</v>
      </c>
      <c r="L606" t="s">
        <v>637</v>
      </c>
      <c r="M606" t="s">
        <v>144</v>
      </c>
      <c r="N606" t="s">
        <v>46</v>
      </c>
      <c r="O606" t="s">
        <v>58</v>
      </c>
      <c r="P606" t="s">
        <v>212</v>
      </c>
      <c r="R606" t="s">
        <v>74</v>
      </c>
      <c r="S606" t="s">
        <v>61</v>
      </c>
      <c r="U606" t="s">
        <v>50</v>
      </c>
      <c r="V606" t="s">
        <v>63</v>
      </c>
      <c r="W606" t="s">
        <v>38</v>
      </c>
      <c r="X606" t="s">
        <v>70</v>
      </c>
      <c r="Z606" t="s">
        <v>40</v>
      </c>
      <c r="AA606" t="s">
        <v>54</v>
      </c>
    </row>
    <row r="607" spans="5:46" x14ac:dyDescent="0.4">
      <c r="E607">
        <v>1</v>
      </c>
      <c r="F607">
        <v>863</v>
      </c>
      <c r="G607" t="s">
        <v>25</v>
      </c>
      <c r="H607" s="1">
        <v>45575.362500000003</v>
      </c>
      <c r="I607" t="s">
        <v>26</v>
      </c>
      <c r="K607" t="s">
        <v>237</v>
      </c>
      <c r="L607" t="s">
        <v>637</v>
      </c>
      <c r="M607" t="s">
        <v>56</v>
      </c>
      <c r="N607" t="s">
        <v>57</v>
      </c>
      <c r="O607" t="s">
        <v>58</v>
      </c>
      <c r="P607" t="s">
        <v>108</v>
      </c>
      <c r="R607" t="s">
        <v>33</v>
      </c>
      <c r="S607" t="s">
        <v>47</v>
      </c>
      <c r="T607" t="s">
        <v>89</v>
      </c>
      <c r="U607" t="s">
        <v>115</v>
      </c>
      <c r="V607" t="s">
        <v>37</v>
      </c>
      <c r="W607" t="s">
        <v>64</v>
      </c>
      <c r="X607" t="s">
        <v>105</v>
      </c>
      <c r="Y607" t="s">
        <v>99</v>
      </c>
      <c r="Z607" t="s">
        <v>40</v>
      </c>
      <c r="AA607" t="s">
        <v>41</v>
      </c>
      <c r="AB607" t="s">
        <v>723</v>
      </c>
      <c r="AC607" t="s">
        <v>81</v>
      </c>
      <c r="AD607" t="s">
        <v>84</v>
      </c>
    </row>
    <row r="608" spans="5:46" ht="187.5" x14ac:dyDescent="0.4">
      <c r="E608">
        <v>1</v>
      </c>
      <c r="F608">
        <v>863</v>
      </c>
      <c r="G608" t="s">
        <v>25</v>
      </c>
      <c r="H608" s="1">
        <v>45575.362500000003</v>
      </c>
      <c r="I608" t="s">
        <v>26</v>
      </c>
      <c r="K608" t="s">
        <v>237</v>
      </c>
      <c r="L608" t="s">
        <v>637</v>
      </c>
      <c r="M608" t="s">
        <v>56</v>
      </c>
      <c r="N608" t="s">
        <v>30</v>
      </c>
      <c r="O608" t="s">
        <v>31</v>
      </c>
      <c r="Q608" t="s">
        <v>123</v>
      </c>
      <c r="R608" t="s">
        <v>34</v>
      </c>
      <c r="S608" t="s">
        <v>74</v>
      </c>
      <c r="T608" t="s">
        <v>117</v>
      </c>
      <c r="U608" t="s">
        <v>50</v>
      </c>
      <c r="V608" t="s">
        <v>157</v>
      </c>
      <c r="W608" t="s">
        <v>38</v>
      </c>
      <c r="X608" t="s">
        <v>39</v>
      </c>
      <c r="Y608" t="s">
        <v>99</v>
      </c>
      <c r="Z608" t="s">
        <v>40</v>
      </c>
      <c r="AA608" t="s">
        <v>41</v>
      </c>
      <c r="AB608" s="2" t="s">
        <v>724</v>
      </c>
      <c r="AC608" t="s">
        <v>81</v>
      </c>
      <c r="AD608" t="s">
        <v>85</v>
      </c>
      <c r="AT608" t="s">
        <v>725</v>
      </c>
    </row>
    <row r="609" spans="5:46" x14ac:dyDescent="0.4">
      <c r="E609">
        <v>1</v>
      </c>
      <c r="F609">
        <v>863</v>
      </c>
      <c r="G609" t="s">
        <v>25</v>
      </c>
      <c r="H609" s="1">
        <v>45575.362500000003</v>
      </c>
      <c r="I609" t="s">
        <v>26</v>
      </c>
      <c r="K609" t="s">
        <v>237</v>
      </c>
      <c r="L609" t="s">
        <v>637</v>
      </c>
      <c r="M609" t="s">
        <v>56</v>
      </c>
      <c r="N609" t="s">
        <v>30</v>
      </c>
      <c r="O609" t="s">
        <v>58</v>
      </c>
      <c r="P609" t="s">
        <v>32</v>
      </c>
      <c r="R609" t="s">
        <v>34</v>
      </c>
      <c r="S609" t="s">
        <v>74</v>
      </c>
      <c r="T609" t="s">
        <v>101</v>
      </c>
      <c r="U609" t="s">
        <v>115</v>
      </c>
      <c r="W609" t="s">
        <v>53</v>
      </c>
      <c r="Z609" t="s">
        <v>40</v>
      </c>
      <c r="AA609" t="s">
        <v>54</v>
      </c>
    </row>
    <row r="610" spans="5:46" x14ac:dyDescent="0.4">
      <c r="E610">
        <v>1</v>
      </c>
      <c r="F610">
        <v>863</v>
      </c>
      <c r="G610" t="s">
        <v>25</v>
      </c>
      <c r="H610" s="1">
        <v>45575.362500000003</v>
      </c>
      <c r="I610" t="s">
        <v>26</v>
      </c>
      <c r="K610" t="s">
        <v>237</v>
      </c>
      <c r="L610" t="s">
        <v>637</v>
      </c>
      <c r="M610" t="s">
        <v>29</v>
      </c>
      <c r="N610" t="s">
        <v>57</v>
      </c>
      <c r="O610" t="s">
        <v>31</v>
      </c>
      <c r="Q610" t="s">
        <v>104</v>
      </c>
      <c r="R610" t="s">
        <v>74</v>
      </c>
      <c r="S610" t="s">
        <v>61</v>
      </c>
      <c r="T610" t="s">
        <v>117</v>
      </c>
      <c r="U610" t="s">
        <v>50</v>
      </c>
      <c r="V610" t="s">
        <v>115</v>
      </c>
      <c r="W610" t="s">
        <v>125</v>
      </c>
      <c r="X610" t="s">
        <v>105</v>
      </c>
      <c r="Y610" t="s">
        <v>109</v>
      </c>
      <c r="Z610" t="s">
        <v>40</v>
      </c>
      <c r="AA610" t="s">
        <v>41</v>
      </c>
      <c r="AB610" t="s">
        <v>726</v>
      </c>
      <c r="AC610" t="s">
        <v>78</v>
      </c>
      <c r="AD610" t="s">
        <v>43</v>
      </c>
      <c r="AE610" t="s">
        <v>84</v>
      </c>
    </row>
    <row r="611" spans="5:46" ht="262.5" x14ac:dyDescent="0.4">
      <c r="E611">
        <v>1</v>
      </c>
      <c r="F611">
        <v>863</v>
      </c>
      <c r="G611" t="s">
        <v>25</v>
      </c>
      <c r="H611" s="1">
        <v>45575.362500000003</v>
      </c>
      <c r="I611" t="s">
        <v>26</v>
      </c>
      <c r="K611" t="s">
        <v>27</v>
      </c>
      <c r="L611" t="s">
        <v>637</v>
      </c>
      <c r="M611" t="s">
        <v>56</v>
      </c>
      <c r="N611" t="s">
        <v>122</v>
      </c>
      <c r="O611" t="s">
        <v>31</v>
      </c>
      <c r="Q611" t="s">
        <v>123</v>
      </c>
      <c r="R611" t="s">
        <v>34</v>
      </c>
      <c r="S611" t="s">
        <v>61</v>
      </c>
      <c r="T611" t="s">
        <v>101</v>
      </c>
      <c r="U611" t="s">
        <v>63</v>
      </c>
      <c r="V611" t="s">
        <v>115</v>
      </c>
      <c r="W611" t="s">
        <v>64</v>
      </c>
      <c r="X611" t="s">
        <v>52</v>
      </c>
      <c r="Y611" t="s">
        <v>109</v>
      </c>
      <c r="Z611" t="s">
        <v>40</v>
      </c>
      <c r="AA611" t="s">
        <v>41</v>
      </c>
      <c r="AB611" s="2" t="s">
        <v>727</v>
      </c>
      <c r="AC611" t="s">
        <v>77</v>
      </c>
      <c r="AD611" t="s">
        <v>78</v>
      </c>
      <c r="AE611" t="s">
        <v>44</v>
      </c>
    </row>
    <row r="612" spans="5:46" x14ac:dyDescent="0.4">
      <c r="E612">
        <v>1</v>
      </c>
      <c r="F612">
        <v>863</v>
      </c>
      <c r="G612" t="s">
        <v>25</v>
      </c>
      <c r="H612" s="1">
        <v>45575.362500000003</v>
      </c>
      <c r="I612" t="s">
        <v>26</v>
      </c>
      <c r="K612" t="s">
        <v>87</v>
      </c>
      <c r="L612" t="s">
        <v>637</v>
      </c>
      <c r="M612" t="s">
        <v>29</v>
      </c>
      <c r="N612" t="s">
        <v>30</v>
      </c>
      <c r="O612" t="s">
        <v>58</v>
      </c>
      <c r="P612" t="s">
        <v>108</v>
      </c>
      <c r="R612" t="s">
        <v>74</v>
      </c>
      <c r="S612" t="s">
        <v>61</v>
      </c>
      <c r="T612" t="s">
        <v>101</v>
      </c>
      <c r="U612" t="s">
        <v>50</v>
      </c>
      <c r="V612" t="s">
        <v>36</v>
      </c>
      <c r="W612" t="s">
        <v>52</v>
      </c>
      <c r="X612" t="s">
        <v>105</v>
      </c>
      <c r="Y612" t="s">
        <v>133</v>
      </c>
      <c r="Z612" t="s">
        <v>40</v>
      </c>
      <c r="AA612" t="s">
        <v>41</v>
      </c>
      <c r="AB612" t="s">
        <v>728</v>
      </c>
      <c r="AC612" t="s">
        <v>78</v>
      </c>
      <c r="AT612" t="s">
        <v>729</v>
      </c>
    </row>
    <row r="613" spans="5:46" x14ac:dyDescent="0.4">
      <c r="E613">
        <v>1</v>
      </c>
      <c r="F613">
        <v>863</v>
      </c>
      <c r="G613" t="s">
        <v>25</v>
      </c>
      <c r="H613" s="1">
        <v>45575.362500000003</v>
      </c>
      <c r="I613" t="s">
        <v>26</v>
      </c>
      <c r="K613" t="s">
        <v>87</v>
      </c>
      <c r="L613" t="s">
        <v>637</v>
      </c>
      <c r="M613" t="s">
        <v>56</v>
      </c>
      <c r="N613" t="s">
        <v>30</v>
      </c>
      <c r="O613" t="s">
        <v>31</v>
      </c>
      <c r="Q613" t="s">
        <v>730</v>
      </c>
      <c r="R613" t="s">
        <v>33</v>
      </c>
      <c r="S613" t="s">
        <v>89</v>
      </c>
      <c r="T613" t="s">
        <v>101</v>
      </c>
      <c r="U613" t="s">
        <v>103</v>
      </c>
      <c r="V613" t="s">
        <v>63</v>
      </c>
      <c r="W613" t="s">
        <v>38</v>
      </c>
      <c r="X613" t="s">
        <v>70</v>
      </c>
      <c r="Y613" t="s">
        <v>71</v>
      </c>
      <c r="Z613" t="s">
        <v>40</v>
      </c>
      <c r="AA613" t="s">
        <v>41</v>
      </c>
      <c r="AB613" t="s">
        <v>731</v>
      </c>
      <c r="AC613" t="s">
        <v>44</v>
      </c>
      <c r="AD613" t="s">
        <v>81</v>
      </c>
      <c r="AT613" t="s">
        <v>732</v>
      </c>
    </row>
    <row r="614" spans="5:46" x14ac:dyDescent="0.4">
      <c r="E614">
        <v>1</v>
      </c>
      <c r="F614">
        <v>863</v>
      </c>
      <c r="G614" t="s">
        <v>25</v>
      </c>
      <c r="H614" s="1">
        <v>45575.361805555556</v>
      </c>
      <c r="I614" t="s">
        <v>26</v>
      </c>
      <c r="K614" t="s">
        <v>55</v>
      </c>
      <c r="L614" t="s">
        <v>637</v>
      </c>
      <c r="M614" t="s">
        <v>56</v>
      </c>
      <c r="N614" t="s">
        <v>30</v>
      </c>
      <c r="O614" t="s">
        <v>58</v>
      </c>
      <c r="P614" t="s">
        <v>108</v>
      </c>
      <c r="R614" t="s">
        <v>35</v>
      </c>
      <c r="S614" t="s">
        <v>101</v>
      </c>
      <c r="U614" t="s">
        <v>50</v>
      </c>
      <c r="V614" t="s">
        <v>115</v>
      </c>
      <c r="W614" t="s">
        <v>125</v>
      </c>
      <c r="X614" t="s">
        <v>178</v>
      </c>
      <c r="Y614" t="s">
        <v>53</v>
      </c>
      <c r="Z614" t="s">
        <v>40</v>
      </c>
      <c r="AA614" t="s">
        <v>54</v>
      </c>
      <c r="AT614" t="s">
        <v>733</v>
      </c>
    </row>
    <row r="615" spans="5:46" ht="409.5" x14ac:dyDescent="0.4">
      <c r="E615">
        <v>1</v>
      </c>
      <c r="F615">
        <v>863</v>
      </c>
      <c r="G615" t="s">
        <v>25</v>
      </c>
      <c r="H615" s="1">
        <v>45575.361805555556</v>
      </c>
      <c r="I615" t="s">
        <v>26</v>
      </c>
      <c r="K615" t="s">
        <v>435</v>
      </c>
      <c r="L615" t="s">
        <v>637</v>
      </c>
      <c r="M615" t="s">
        <v>56</v>
      </c>
      <c r="N615" t="s">
        <v>30</v>
      </c>
      <c r="O615" t="s">
        <v>31</v>
      </c>
      <c r="Q615" t="s">
        <v>32</v>
      </c>
      <c r="R615" t="s">
        <v>33</v>
      </c>
      <c r="S615" t="s">
        <v>60</v>
      </c>
      <c r="T615" t="s">
        <v>34</v>
      </c>
      <c r="U615" t="s">
        <v>50</v>
      </c>
      <c r="V615" t="s">
        <v>37</v>
      </c>
      <c r="W615" t="s">
        <v>52</v>
      </c>
      <c r="X615" t="s">
        <v>91</v>
      </c>
      <c r="Y615" t="s">
        <v>99</v>
      </c>
      <c r="Z615" t="s">
        <v>40</v>
      </c>
      <c r="AA615" t="s">
        <v>41</v>
      </c>
      <c r="AB615" s="2" t="s">
        <v>734</v>
      </c>
      <c r="AC615" t="s">
        <v>78</v>
      </c>
      <c r="AD615" t="s">
        <v>43</v>
      </c>
      <c r="AE615" t="s">
        <v>44</v>
      </c>
      <c r="AF615" t="s">
        <v>81</v>
      </c>
      <c r="AG615" t="s">
        <v>84</v>
      </c>
      <c r="AH615" t="s">
        <v>85</v>
      </c>
    </row>
    <row r="616" spans="5:46" ht="112.5" x14ac:dyDescent="0.4">
      <c r="E616">
        <v>1</v>
      </c>
      <c r="F616">
        <v>863</v>
      </c>
      <c r="G616" t="s">
        <v>25</v>
      </c>
      <c r="H616" s="1">
        <v>45575.361805555556</v>
      </c>
      <c r="I616" t="s">
        <v>26</v>
      </c>
      <c r="K616" t="s">
        <v>142</v>
      </c>
      <c r="L616" t="s">
        <v>637</v>
      </c>
      <c r="M616" t="s">
        <v>56</v>
      </c>
      <c r="N616" t="s">
        <v>57</v>
      </c>
      <c r="O616" t="s">
        <v>58</v>
      </c>
      <c r="P616" t="s">
        <v>134</v>
      </c>
      <c r="R616" t="s">
        <v>61</v>
      </c>
      <c r="S616" t="s">
        <v>89</v>
      </c>
      <c r="T616" t="s">
        <v>101</v>
      </c>
      <c r="U616" t="s">
        <v>50</v>
      </c>
      <c r="V616" t="s">
        <v>63</v>
      </c>
      <c r="W616" t="s">
        <v>125</v>
      </c>
      <c r="X616" t="s">
        <v>178</v>
      </c>
      <c r="Y616" t="s">
        <v>70</v>
      </c>
      <c r="Z616" t="s">
        <v>40</v>
      </c>
      <c r="AA616" t="s">
        <v>41</v>
      </c>
      <c r="AB616" s="2" t="s">
        <v>735</v>
      </c>
      <c r="AC616" t="s">
        <v>85</v>
      </c>
      <c r="AT616" t="s">
        <v>736</v>
      </c>
    </row>
    <row r="617" spans="5:46" ht="409.5" x14ac:dyDescent="0.4">
      <c r="E617">
        <v>1</v>
      </c>
      <c r="F617">
        <v>863</v>
      </c>
      <c r="G617" t="s">
        <v>25</v>
      </c>
      <c r="H617" s="1">
        <v>45575.361805555556</v>
      </c>
      <c r="I617" t="s">
        <v>26</v>
      </c>
      <c r="K617" t="s">
        <v>142</v>
      </c>
      <c r="L617" t="s">
        <v>637</v>
      </c>
      <c r="M617" t="s">
        <v>56</v>
      </c>
      <c r="N617" t="s">
        <v>46</v>
      </c>
      <c r="O617" t="s">
        <v>31</v>
      </c>
      <c r="Q617" t="s">
        <v>123</v>
      </c>
      <c r="R617" t="s">
        <v>33</v>
      </c>
      <c r="S617" t="s">
        <v>47</v>
      </c>
      <c r="T617" t="s">
        <v>89</v>
      </c>
      <c r="U617" t="s">
        <v>51</v>
      </c>
      <c r="V617" t="s">
        <v>63</v>
      </c>
      <c r="W617" t="s">
        <v>52</v>
      </c>
      <c r="X617" t="s">
        <v>91</v>
      </c>
      <c r="Y617" t="s">
        <v>162</v>
      </c>
      <c r="Z617" t="s">
        <v>40</v>
      </c>
      <c r="AA617" t="s">
        <v>54</v>
      </c>
      <c r="AT617" s="2" t="s">
        <v>737</v>
      </c>
    </row>
    <row r="618" spans="5:46" ht="318.75" x14ac:dyDescent="0.4">
      <c r="E618">
        <v>1</v>
      </c>
      <c r="F618">
        <v>863</v>
      </c>
      <c r="G618" t="s">
        <v>25</v>
      </c>
      <c r="H618" s="1">
        <v>45575.361805555556</v>
      </c>
      <c r="I618" t="s">
        <v>26</v>
      </c>
      <c r="K618" t="s">
        <v>55</v>
      </c>
      <c r="L618" t="s">
        <v>637</v>
      </c>
      <c r="M618" t="s">
        <v>56</v>
      </c>
      <c r="N618" t="s">
        <v>30</v>
      </c>
      <c r="O618" t="s">
        <v>31</v>
      </c>
      <c r="Q618" t="s">
        <v>32</v>
      </c>
      <c r="R618" t="s">
        <v>47</v>
      </c>
      <c r="S618" t="s">
        <v>48</v>
      </c>
      <c r="T618" t="s">
        <v>164</v>
      </c>
      <c r="U618" t="s">
        <v>50</v>
      </c>
      <c r="V618" t="s">
        <v>103</v>
      </c>
      <c r="W618" t="s">
        <v>105</v>
      </c>
      <c r="X618" t="s">
        <v>91</v>
      </c>
      <c r="Z618" t="s">
        <v>40</v>
      </c>
      <c r="AA618" t="s">
        <v>41</v>
      </c>
      <c r="AB618" s="2" t="s">
        <v>738</v>
      </c>
      <c r="AC618" t="s">
        <v>81</v>
      </c>
      <c r="AD618" t="s">
        <v>85</v>
      </c>
    </row>
    <row r="619" spans="5:46" x14ac:dyDescent="0.4">
      <c r="E619">
        <v>1</v>
      </c>
      <c r="F619">
        <v>863</v>
      </c>
      <c r="G619" t="s">
        <v>25</v>
      </c>
      <c r="H619" s="1">
        <v>45575.361805555556</v>
      </c>
      <c r="I619" t="s">
        <v>26</v>
      </c>
      <c r="AT619" t="s">
        <v>739</v>
      </c>
    </row>
    <row r="620" spans="5:46" ht="56.25" x14ac:dyDescent="0.4">
      <c r="E620">
        <v>1</v>
      </c>
      <c r="F620">
        <v>863</v>
      </c>
      <c r="G620" t="s">
        <v>25</v>
      </c>
      <c r="H620" s="1">
        <v>45575.361805555556</v>
      </c>
      <c r="I620" t="s">
        <v>26</v>
      </c>
      <c r="K620" t="s">
        <v>142</v>
      </c>
      <c r="L620" t="s">
        <v>637</v>
      </c>
      <c r="M620" t="s">
        <v>56</v>
      </c>
      <c r="N620" t="s">
        <v>46</v>
      </c>
      <c r="O620" t="s">
        <v>31</v>
      </c>
      <c r="Q620" t="s">
        <v>104</v>
      </c>
      <c r="R620" t="s">
        <v>61</v>
      </c>
      <c r="S620" t="s">
        <v>49</v>
      </c>
      <c r="T620" t="s">
        <v>101</v>
      </c>
      <c r="U620" t="s">
        <v>50</v>
      </c>
      <c r="V620" t="s">
        <v>740</v>
      </c>
      <c r="W620" t="s">
        <v>162</v>
      </c>
      <c r="X620" t="s">
        <v>139</v>
      </c>
      <c r="Y620" t="s">
        <v>741</v>
      </c>
      <c r="Z620" t="s">
        <v>40</v>
      </c>
      <c r="AA620" t="s">
        <v>41</v>
      </c>
      <c r="AB620" s="2" t="s">
        <v>742</v>
      </c>
      <c r="AC620" t="s">
        <v>189</v>
      </c>
    </row>
    <row r="621" spans="5:46" x14ac:dyDescent="0.4">
      <c r="E621">
        <v>1</v>
      </c>
      <c r="F621">
        <v>863</v>
      </c>
      <c r="G621" t="s">
        <v>25</v>
      </c>
      <c r="H621" s="1">
        <v>45575.361805555556</v>
      </c>
      <c r="I621" t="s">
        <v>26</v>
      </c>
      <c r="K621" t="s">
        <v>45</v>
      </c>
      <c r="L621" t="s">
        <v>637</v>
      </c>
      <c r="M621" t="s">
        <v>29</v>
      </c>
      <c r="N621" t="s">
        <v>46</v>
      </c>
      <c r="O621" t="s">
        <v>31</v>
      </c>
      <c r="Q621" t="s">
        <v>32</v>
      </c>
      <c r="R621" t="s">
        <v>60</v>
      </c>
      <c r="S621" t="s">
        <v>34</v>
      </c>
      <c r="T621" t="s">
        <v>74</v>
      </c>
      <c r="U621" t="s">
        <v>50</v>
      </c>
      <c r="V621" t="s">
        <v>51</v>
      </c>
      <c r="W621" t="s">
        <v>75</v>
      </c>
      <c r="X621" t="s">
        <v>105</v>
      </c>
      <c r="Y621" t="s">
        <v>91</v>
      </c>
      <c r="Z621" t="s">
        <v>40</v>
      </c>
      <c r="AA621" t="s">
        <v>41</v>
      </c>
      <c r="AB621" t="s">
        <v>743</v>
      </c>
      <c r="AC621" t="s">
        <v>77</v>
      </c>
      <c r="AD621" t="s">
        <v>78</v>
      </c>
      <c r="AE621" t="s">
        <v>79</v>
      </c>
      <c r="AF621" t="s">
        <v>96</v>
      </c>
    </row>
    <row r="622" spans="5:46" ht="375" x14ac:dyDescent="0.4">
      <c r="E622">
        <v>1</v>
      </c>
      <c r="F622">
        <v>863</v>
      </c>
      <c r="G622" t="s">
        <v>25</v>
      </c>
      <c r="H622" s="1">
        <v>45575.361805555556</v>
      </c>
      <c r="I622" t="s">
        <v>26</v>
      </c>
      <c r="K622" t="s">
        <v>142</v>
      </c>
      <c r="L622" t="s">
        <v>637</v>
      </c>
      <c r="M622" t="s">
        <v>56</v>
      </c>
      <c r="N622" t="s">
        <v>30</v>
      </c>
      <c r="O622" t="s">
        <v>58</v>
      </c>
      <c r="P622" t="s">
        <v>108</v>
      </c>
      <c r="R622" t="s">
        <v>74</v>
      </c>
      <c r="S622" t="s">
        <v>61</v>
      </c>
      <c r="T622" t="s">
        <v>101</v>
      </c>
      <c r="U622" t="s">
        <v>50</v>
      </c>
      <c r="V622" t="s">
        <v>37</v>
      </c>
      <c r="W622" t="s">
        <v>38</v>
      </c>
      <c r="X622" t="s">
        <v>109</v>
      </c>
      <c r="Y622" t="s">
        <v>111</v>
      </c>
      <c r="Z622" t="s">
        <v>40</v>
      </c>
      <c r="AA622" t="s">
        <v>41</v>
      </c>
      <c r="AB622" s="2" t="s">
        <v>744</v>
      </c>
      <c r="AC622" t="s">
        <v>78</v>
      </c>
      <c r="AD622" t="s">
        <v>79</v>
      </c>
      <c r="AE622" t="s">
        <v>96</v>
      </c>
      <c r="AF622" t="s">
        <v>81</v>
      </c>
      <c r="AG622" t="s">
        <v>84</v>
      </c>
      <c r="AH622" t="s">
        <v>85</v>
      </c>
      <c r="AI622" t="s">
        <v>97</v>
      </c>
      <c r="AT622" s="2" t="s">
        <v>745</v>
      </c>
    </row>
    <row r="623" spans="5:46" x14ac:dyDescent="0.4">
      <c r="E623">
        <v>1</v>
      </c>
      <c r="F623">
        <v>863</v>
      </c>
      <c r="G623" t="s">
        <v>25</v>
      </c>
      <c r="H623" s="1">
        <v>45575.361805555556</v>
      </c>
      <c r="I623" t="s">
        <v>26</v>
      </c>
      <c r="K623" t="s">
        <v>237</v>
      </c>
      <c r="L623" t="s">
        <v>637</v>
      </c>
      <c r="M623" t="s">
        <v>73</v>
      </c>
      <c r="N623" t="s">
        <v>57</v>
      </c>
      <c r="O623" t="s">
        <v>58</v>
      </c>
      <c r="P623" t="s">
        <v>108</v>
      </c>
      <c r="R623" t="s">
        <v>60</v>
      </c>
      <c r="S623" t="s">
        <v>74</v>
      </c>
      <c r="T623" t="s">
        <v>117</v>
      </c>
      <c r="U623" t="s">
        <v>50</v>
      </c>
      <c r="V623" t="s">
        <v>37</v>
      </c>
      <c r="W623" t="s">
        <v>53</v>
      </c>
      <c r="X623" t="s">
        <v>106</v>
      </c>
      <c r="Y623" t="s">
        <v>109</v>
      </c>
      <c r="Z623" t="s">
        <v>40</v>
      </c>
      <c r="AA623" t="s">
        <v>41</v>
      </c>
      <c r="AB623" t="s">
        <v>746</v>
      </c>
      <c r="AC623" t="s">
        <v>44</v>
      </c>
      <c r="AD623" t="s">
        <v>85</v>
      </c>
    </row>
    <row r="624" spans="5:46" ht="409.5" x14ac:dyDescent="0.4">
      <c r="E624">
        <v>1</v>
      </c>
      <c r="F624">
        <v>863</v>
      </c>
      <c r="G624" t="s">
        <v>25</v>
      </c>
      <c r="H624" s="1">
        <v>45575.361805555556</v>
      </c>
      <c r="I624" t="s">
        <v>26</v>
      </c>
      <c r="K624" t="s">
        <v>142</v>
      </c>
      <c r="L624" t="s">
        <v>637</v>
      </c>
      <c r="M624" t="s">
        <v>56</v>
      </c>
      <c r="N624" t="s">
        <v>30</v>
      </c>
      <c r="O624" t="s">
        <v>58</v>
      </c>
      <c r="P624" t="s">
        <v>134</v>
      </c>
      <c r="R624" t="s">
        <v>33</v>
      </c>
      <c r="S624" t="s">
        <v>61</v>
      </c>
      <c r="T624" t="s">
        <v>101</v>
      </c>
      <c r="U624" t="s">
        <v>50</v>
      </c>
      <c r="V624" t="s">
        <v>36</v>
      </c>
      <c r="W624" t="s">
        <v>75</v>
      </c>
      <c r="X624" t="s">
        <v>99</v>
      </c>
      <c r="Y624" t="s">
        <v>747</v>
      </c>
      <c r="Z624" t="s">
        <v>40</v>
      </c>
      <c r="AA624" t="s">
        <v>41</v>
      </c>
      <c r="AB624" s="2" t="s">
        <v>748</v>
      </c>
      <c r="AC624" t="s">
        <v>82</v>
      </c>
      <c r="AD624" t="s">
        <v>84</v>
      </c>
    </row>
    <row r="625" spans="5:46" ht="112.5" x14ac:dyDescent="0.4">
      <c r="E625">
        <v>1</v>
      </c>
      <c r="F625">
        <v>863</v>
      </c>
      <c r="G625" t="s">
        <v>25</v>
      </c>
      <c r="H625" s="1">
        <v>45575.361805555556</v>
      </c>
      <c r="I625" t="s">
        <v>26</v>
      </c>
      <c r="K625" t="s">
        <v>45</v>
      </c>
      <c r="L625" t="s">
        <v>637</v>
      </c>
      <c r="M625" t="s">
        <v>56</v>
      </c>
      <c r="N625" t="s">
        <v>30</v>
      </c>
      <c r="O625" t="s">
        <v>58</v>
      </c>
      <c r="P625" t="s">
        <v>59</v>
      </c>
      <c r="R625" t="s">
        <v>34</v>
      </c>
      <c r="S625" t="s">
        <v>74</v>
      </c>
      <c r="T625" t="s">
        <v>89</v>
      </c>
      <c r="U625" t="s">
        <v>50</v>
      </c>
      <c r="V625" t="s">
        <v>102</v>
      </c>
      <c r="W625" t="s">
        <v>64</v>
      </c>
      <c r="X625" t="s">
        <v>105</v>
      </c>
      <c r="Y625" t="s">
        <v>71</v>
      </c>
      <c r="Z625" t="s">
        <v>40</v>
      </c>
      <c r="AA625" t="s">
        <v>41</v>
      </c>
      <c r="AB625" s="2" t="s">
        <v>749</v>
      </c>
      <c r="AC625" t="s">
        <v>77</v>
      </c>
      <c r="AD625" t="s">
        <v>78</v>
      </c>
      <c r="AE625" t="s">
        <v>79</v>
      </c>
      <c r="AF625" t="s">
        <v>43</v>
      </c>
      <c r="AG625" t="s">
        <v>44</v>
      </c>
      <c r="AH625" t="s">
        <v>96</v>
      </c>
      <c r="AI625" t="s">
        <v>81</v>
      </c>
    </row>
    <row r="626" spans="5:46" ht="356.25" x14ac:dyDescent="0.4">
      <c r="E626">
        <v>1</v>
      </c>
      <c r="F626">
        <v>863</v>
      </c>
      <c r="G626" t="s">
        <v>25</v>
      </c>
      <c r="H626" s="1">
        <v>45575.361805555556</v>
      </c>
      <c r="I626" t="s">
        <v>26</v>
      </c>
      <c r="K626" t="s">
        <v>142</v>
      </c>
      <c r="L626" t="s">
        <v>637</v>
      </c>
      <c r="M626" t="s">
        <v>56</v>
      </c>
      <c r="N626" t="s">
        <v>122</v>
      </c>
      <c r="O626" t="s">
        <v>31</v>
      </c>
      <c r="Q626" t="s">
        <v>123</v>
      </c>
      <c r="R626" t="s">
        <v>33</v>
      </c>
      <c r="S626" t="s">
        <v>47</v>
      </c>
      <c r="T626" t="s">
        <v>110</v>
      </c>
      <c r="U626" t="s">
        <v>36</v>
      </c>
      <c r="V626" t="s">
        <v>63</v>
      </c>
      <c r="W626" t="s">
        <v>64</v>
      </c>
      <c r="X626" t="s">
        <v>75</v>
      </c>
      <c r="Y626" t="s">
        <v>125</v>
      </c>
      <c r="Z626" t="s">
        <v>40</v>
      </c>
      <c r="AA626" t="s">
        <v>41</v>
      </c>
      <c r="AB626" s="2" t="s">
        <v>750</v>
      </c>
      <c r="AC626" t="s">
        <v>77</v>
      </c>
      <c r="AD626" t="s">
        <v>78</v>
      </c>
      <c r="AE626" t="s">
        <v>44</v>
      </c>
    </row>
    <row r="627" spans="5:46" x14ac:dyDescent="0.4">
      <c r="E627">
        <v>1</v>
      </c>
      <c r="F627">
        <v>863</v>
      </c>
      <c r="G627" t="s">
        <v>25</v>
      </c>
      <c r="H627" s="1">
        <v>45575.361805555556</v>
      </c>
      <c r="I627" t="s">
        <v>26</v>
      </c>
      <c r="K627" t="s">
        <v>45</v>
      </c>
      <c r="L627" t="s">
        <v>637</v>
      </c>
      <c r="M627" t="s">
        <v>73</v>
      </c>
      <c r="N627" t="s">
        <v>57</v>
      </c>
      <c r="O627" t="s">
        <v>58</v>
      </c>
      <c r="P627" t="s">
        <v>108</v>
      </c>
      <c r="R627" t="s">
        <v>74</v>
      </c>
      <c r="S627" t="s">
        <v>49</v>
      </c>
      <c r="T627" t="s">
        <v>90</v>
      </c>
      <c r="U627" t="s">
        <v>36</v>
      </c>
      <c r="V627" t="s">
        <v>63</v>
      </c>
      <c r="W627" t="s">
        <v>91</v>
      </c>
      <c r="X627" t="s">
        <v>99</v>
      </c>
      <c r="Y627" t="s">
        <v>72</v>
      </c>
      <c r="Z627" t="s">
        <v>40</v>
      </c>
      <c r="AA627" t="s">
        <v>41</v>
      </c>
      <c r="AB627" t="s">
        <v>751</v>
      </c>
      <c r="AC627" t="s">
        <v>81</v>
      </c>
      <c r="AD627" t="s">
        <v>85</v>
      </c>
      <c r="AT627" t="s">
        <v>752</v>
      </c>
    </row>
    <row r="628" spans="5:46" x14ac:dyDescent="0.4">
      <c r="E628">
        <v>1</v>
      </c>
      <c r="F628">
        <v>863</v>
      </c>
      <c r="G628" t="s">
        <v>25</v>
      </c>
      <c r="H628" s="1">
        <v>45575.361111111109</v>
      </c>
      <c r="I628" t="s">
        <v>26</v>
      </c>
      <c r="K628" t="s">
        <v>237</v>
      </c>
      <c r="L628" t="s">
        <v>617</v>
      </c>
      <c r="M628" t="s">
        <v>73</v>
      </c>
      <c r="N628" t="s">
        <v>57</v>
      </c>
      <c r="O628" t="s">
        <v>31</v>
      </c>
      <c r="Q628" t="s">
        <v>114</v>
      </c>
      <c r="R628" t="s">
        <v>60</v>
      </c>
      <c r="S628" t="s">
        <v>34</v>
      </c>
      <c r="T628" t="s">
        <v>74</v>
      </c>
      <c r="U628" t="s">
        <v>50</v>
      </c>
      <c r="V628" t="s">
        <v>63</v>
      </c>
      <c r="W628" t="s">
        <v>70</v>
      </c>
      <c r="X628" t="s">
        <v>71</v>
      </c>
      <c r="Y628" t="s">
        <v>111</v>
      </c>
      <c r="Z628" t="s">
        <v>40</v>
      </c>
      <c r="AA628" t="s">
        <v>41</v>
      </c>
      <c r="AB628" t="s">
        <v>753</v>
      </c>
      <c r="AC628" t="s">
        <v>81</v>
      </c>
      <c r="AD628" t="s">
        <v>84</v>
      </c>
    </row>
    <row r="629" spans="5:46" ht="168.75" x14ac:dyDescent="0.4">
      <c r="E629">
        <v>1</v>
      </c>
      <c r="F629">
        <v>863</v>
      </c>
      <c r="G629" t="s">
        <v>25</v>
      </c>
      <c r="H629" s="1">
        <v>45575.361111111109</v>
      </c>
      <c r="I629" t="s">
        <v>26</v>
      </c>
      <c r="K629" t="s">
        <v>237</v>
      </c>
      <c r="L629" t="s">
        <v>637</v>
      </c>
      <c r="M629" t="s">
        <v>144</v>
      </c>
      <c r="N629" t="s">
        <v>30</v>
      </c>
      <c r="O629" t="s">
        <v>58</v>
      </c>
      <c r="P629" t="s">
        <v>108</v>
      </c>
      <c r="R629" t="s">
        <v>47</v>
      </c>
      <c r="S629" t="s">
        <v>61</v>
      </c>
      <c r="T629" t="s">
        <v>101</v>
      </c>
      <c r="U629" t="s">
        <v>51</v>
      </c>
      <c r="V629" t="s">
        <v>754</v>
      </c>
      <c r="W629" t="s">
        <v>52</v>
      </c>
      <c r="X629" t="s">
        <v>91</v>
      </c>
      <c r="Y629" t="s">
        <v>38</v>
      </c>
      <c r="Z629" t="s">
        <v>40</v>
      </c>
      <c r="AA629" t="s">
        <v>41</v>
      </c>
      <c r="AB629" s="2" t="s">
        <v>755</v>
      </c>
      <c r="AC629" t="s">
        <v>82</v>
      </c>
      <c r="AD629" t="s">
        <v>83</v>
      </c>
      <c r="AT629" s="2" t="s">
        <v>756</v>
      </c>
    </row>
    <row r="630" spans="5:46" ht="300" x14ac:dyDescent="0.4">
      <c r="E630">
        <v>1</v>
      </c>
      <c r="F630">
        <v>863</v>
      </c>
      <c r="G630" t="s">
        <v>25</v>
      </c>
      <c r="H630" s="1">
        <v>45575.361111111109</v>
      </c>
      <c r="I630" t="s">
        <v>26</v>
      </c>
      <c r="K630" t="s">
        <v>237</v>
      </c>
      <c r="L630" t="s">
        <v>637</v>
      </c>
      <c r="M630" t="s">
        <v>73</v>
      </c>
      <c r="N630" t="s">
        <v>57</v>
      </c>
      <c r="O630" t="s">
        <v>58</v>
      </c>
      <c r="P630" t="s">
        <v>59</v>
      </c>
      <c r="R630" t="s">
        <v>74</v>
      </c>
      <c r="S630" t="s">
        <v>61</v>
      </c>
      <c r="T630" t="s">
        <v>101</v>
      </c>
      <c r="U630" t="s">
        <v>50</v>
      </c>
      <c r="V630" t="s">
        <v>37</v>
      </c>
      <c r="W630" t="s">
        <v>91</v>
      </c>
      <c r="X630" t="s">
        <v>133</v>
      </c>
      <c r="Y630" t="s">
        <v>109</v>
      </c>
      <c r="Z630" t="s">
        <v>40</v>
      </c>
      <c r="AA630" t="s">
        <v>41</v>
      </c>
      <c r="AB630" s="2" t="s">
        <v>757</v>
      </c>
      <c r="AC630" t="s">
        <v>93</v>
      </c>
      <c r="AD630" t="s">
        <v>44</v>
      </c>
      <c r="AE630" t="s">
        <v>96</v>
      </c>
      <c r="AF630" t="s">
        <v>82</v>
      </c>
      <c r="AG630" t="s">
        <v>83</v>
      </c>
      <c r="AH630" t="s">
        <v>84</v>
      </c>
      <c r="AI630" t="s">
        <v>85</v>
      </c>
      <c r="AJ630" t="s">
        <v>97</v>
      </c>
    </row>
    <row r="631" spans="5:46" x14ac:dyDescent="0.4">
      <c r="E631">
        <v>1</v>
      </c>
      <c r="F631">
        <v>863</v>
      </c>
      <c r="G631" t="s">
        <v>25</v>
      </c>
      <c r="H631" s="1">
        <v>45575.361111111109</v>
      </c>
      <c r="I631" t="s">
        <v>26</v>
      </c>
      <c r="K631" t="s">
        <v>142</v>
      </c>
      <c r="L631" t="s">
        <v>637</v>
      </c>
      <c r="M631" t="s">
        <v>73</v>
      </c>
      <c r="N631" t="s">
        <v>57</v>
      </c>
      <c r="O631" t="s">
        <v>58</v>
      </c>
      <c r="P631" t="s">
        <v>108</v>
      </c>
      <c r="R631" t="s">
        <v>34</v>
      </c>
      <c r="S631" t="s">
        <v>74</v>
      </c>
      <c r="T631" t="s">
        <v>117</v>
      </c>
      <c r="U631" t="s">
        <v>50</v>
      </c>
      <c r="V631" t="s">
        <v>102</v>
      </c>
      <c r="W631" t="s">
        <v>52</v>
      </c>
      <c r="X631" t="s">
        <v>125</v>
      </c>
      <c r="Y631" t="s">
        <v>70</v>
      </c>
      <c r="Z631" t="s">
        <v>40</v>
      </c>
      <c r="AA631" t="s">
        <v>54</v>
      </c>
    </row>
    <row r="632" spans="5:46" x14ac:dyDescent="0.4">
      <c r="E632">
        <v>1</v>
      </c>
      <c r="F632">
        <v>863</v>
      </c>
      <c r="G632" t="s">
        <v>25</v>
      </c>
      <c r="H632" s="1">
        <v>45575.361111111109</v>
      </c>
      <c r="I632" t="s">
        <v>26</v>
      </c>
      <c r="K632" t="s">
        <v>45</v>
      </c>
      <c r="L632" t="s">
        <v>637</v>
      </c>
      <c r="M632" t="s">
        <v>56</v>
      </c>
      <c r="N632" t="s">
        <v>46</v>
      </c>
      <c r="O632" t="s">
        <v>31</v>
      </c>
      <c r="Q632" t="s">
        <v>88</v>
      </c>
      <c r="R632" t="s">
        <v>60</v>
      </c>
      <c r="S632" t="s">
        <v>34</v>
      </c>
      <c r="T632" t="s">
        <v>48</v>
      </c>
      <c r="U632" t="s">
        <v>50</v>
      </c>
      <c r="V632" t="s">
        <v>103</v>
      </c>
      <c r="W632" t="s">
        <v>105</v>
      </c>
      <c r="X632" t="s">
        <v>91</v>
      </c>
      <c r="Y632" t="s">
        <v>106</v>
      </c>
      <c r="Z632" t="s">
        <v>40</v>
      </c>
      <c r="AA632" t="s">
        <v>41</v>
      </c>
      <c r="AB632" t="s">
        <v>758</v>
      </c>
      <c r="AC632" t="s">
        <v>93</v>
      </c>
      <c r="AD632" t="s">
        <v>43</v>
      </c>
      <c r="AE632" t="s">
        <v>97</v>
      </c>
      <c r="AF632" t="s">
        <v>189</v>
      </c>
    </row>
    <row r="633" spans="5:46" ht="150" x14ac:dyDescent="0.4">
      <c r="E633">
        <v>1</v>
      </c>
      <c r="F633">
        <v>863</v>
      </c>
      <c r="G633" t="s">
        <v>25</v>
      </c>
      <c r="H633" s="1">
        <v>45575.361111111109</v>
      </c>
      <c r="I633" t="s">
        <v>26</v>
      </c>
      <c r="K633" t="s">
        <v>87</v>
      </c>
      <c r="L633" t="s">
        <v>637</v>
      </c>
      <c r="M633" t="s">
        <v>29</v>
      </c>
      <c r="N633" t="s">
        <v>30</v>
      </c>
      <c r="O633" t="s">
        <v>31</v>
      </c>
      <c r="Q633" t="s">
        <v>123</v>
      </c>
      <c r="R633" t="s">
        <v>74</v>
      </c>
      <c r="S633" t="s">
        <v>47</v>
      </c>
      <c r="T633" t="s">
        <v>48</v>
      </c>
      <c r="U633" t="s">
        <v>50</v>
      </c>
      <c r="V633" t="s">
        <v>759</v>
      </c>
      <c r="W633" t="s">
        <v>52</v>
      </c>
      <c r="X633" t="s">
        <v>105</v>
      </c>
      <c r="Y633" t="s">
        <v>91</v>
      </c>
      <c r="Z633" t="s">
        <v>40</v>
      </c>
      <c r="AA633" t="s">
        <v>41</v>
      </c>
      <c r="AB633" s="2" t="s">
        <v>760</v>
      </c>
      <c r="AC633" t="s">
        <v>93</v>
      </c>
      <c r="AD633" t="s">
        <v>44</v>
      </c>
      <c r="AT633" s="2" t="s">
        <v>761</v>
      </c>
    </row>
    <row r="634" spans="5:46" x14ac:dyDescent="0.4">
      <c r="E634">
        <v>1</v>
      </c>
      <c r="F634">
        <v>863</v>
      </c>
      <c r="G634" t="s">
        <v>25</v>
      </c>
      <c r="H634" s="1">
        <v>45575.361111111109</v>
      </c>
      <c r="I634" t="s">
        <v>26</v>
      </c>
      <c r="K634" t="s">
        <v>142</v>
      </c>
      <c r="L634" t="s">
        <v>637</v>
      </c>
      <c r="M634" t="s">
        <v>56</v>
      </c>
      <c r="N634" t="s">
        <v>30</v>
      </c>
      <c r="O634" t="s">
        <v>58</v>
      </c>
      <c r="P634" t="s">
        <v>134</v>
      </c>
      <c r="R634" t="s">
        <v>34</v>
      </c>
      <c r="U634" t="s">
        <v>50</v>
      </c>
      <c r="V634" t="s">
        <v>36</v>
      </c>
      <c r="W634" t="s">
        <v>91</v>
      </c>
      <c r="X634" t="s">
        <v>70</v>
      </c>
      <c r="Y634" t="s">
        <v>106</v>
      </c>
      <c r="Z634" t="s">
        <v>40</v>
      </c>
      <c r="AA634" t="s">
        <v>41</v>
      </c>
      <c r="AB634" t="s">
        <v>762</v>
      </c>
      <c r="AC634" t="s">
        <v>78</v>
      </c>
    </row>
    <row r="635" spans="5:46" x14ac:dyDescent="0.4">
      <c r="E635">
        <v>1</v>
      </c>
      <c r="F635">
        <v>863</v>
      </c>
      <c r="G635" t="s">
        <v>25</v>
      </c>
      <c r="H635" s="1">
        <v>45575.361111111109</v>
      </c>
      <c r="I635" t="s">
        <v>26</v>
      </c>
      <c r="K635" t="s">
        <v>27</v>
      </c>
      <c r="L635" t="s">
        <v>637</v>
      </c>
      <c r="M635" t="s">
        <v>56</v>
      </c>
      <c r="N635" t="s">
        <v>57</v>
      </c>
      <c r="O635" t="s">
        <v>31</v>
      </c>
      <c r="Q635" t="s">
        <v>114</v>
      </c>
      <c r="R635" t="s">
        <v>47</v>
      </c>
      <c r="S635" t="s">
        <v>48</v>
      </c>
      <c r="T635" t="s">
        <v>110</v>
      </c>
      <c r="U635" t="s">
        <v>51</v>
      </c>
      <c r="V635" t="s">
        <v>103</v>
      </c>
      <c r="W635" t="s">
        <v>91</v>
      </c>
      <c r="X635" t="s">
        <v>99</v>
      </c>
      <c r="Z635" t="s">
        <v>40</v>
      </c>
      <c r="AA635" t="s">
        <v>41</v>
      </c>
      <c r="AB635" t="s">
        <v>763</v>
      </c>
      <c r="AC635" t="s">
        <v>84</v>
      </c>
      <c r="AD635" t="s">
        <v>85</v>
      </c>
      <c r="AT635" t="s">
        <v>468</v>
      </c>
    </row>
    <row r="636" spans="5:46" x14ac:dyDescent="0.4">
      <c r="E636">
        <v>1</v>
      </c>
      <c r="F636">
        <v>863</v>
      </c>
      <c r="G636" t="s">
        <v>25</v>
      </c>
      <c r="H636" s="1">
        <v>45575.361111111109</v>
      </c>
      <c r="I636" t="s">
        <v>26</v>
      </c>
      <c r="K636" t="s">
        <v>237</v>
      </c>
      <c r="L636" t="s">
        <v>637</v>
      </c>
      <c r="M636" t="s">
        <v>56</v>
      </c>
      <c r="N636" t="s">
        <v>46</v>
      </c>
      <c r="O636" t="s">
        <v>31</v>
      </c>
      <c r="Q636" t="s">
        <v>88</v>
      </c>
      <c r="R636" t="s">
        <v>61</v>
      </c>
      <c r="S636" t="s">
        <v>101</v>
      </c>
      <c r="U636" t="s">
        <v>50</v>
      </c>
      <c r="V636" t="s">
        <v>103</v>
      </c>
      <c r="W636" t="s">
        <v>52</v>
      </c>
      <c r="X636" t="s">
        <v>99</v>
      </c>
      <c r="Z636" t="s">
        <v>40</v>
      </c>
      <c r="AA636" t="s">
        <v>54</v>
      </c>
    </row>
    <row r="637" spans="5:46" ht="168.75" x14ac:dyDescent="0.4">
      <c r="E637">
        <v>1</v>
      </c>
      <c r="F637">
        <v>863</v>
      </c>
      <c r="G637" t="s">
        <v>25</v>
      </c>
      <c r="H637" s="1">
        <v>45575.361111111109</v>
      </c>
      <c r="I637" t="s">
        <v>26</v>
      </c>
      <c r="K637" t="s">
        <v>55</v>
      </c>
      <c r="L637" t="s">
        <v>637</v>
      </c>
      <c r="M637" t="s">
        <v>29</v>
      </c>
      <c r="N637" t="s">
        <v>30</v>
      </c>
      <c r="O637" t="s">
        <v>31</v>
      </c>
      <c r="Q637" t="s">
        <v>88</v>
      </c>
      <c r="R637" t="s">
        <v>61</v>
      </c>
      <c r="S637" t="s">
        <v>101</v>
      </c>
      <c r="U637" t="s">
        <v>50</v>
      </c>
      <c r="V637" t="s">
        <v>51</v>
      </c>
      <c r="W637" t="s">
        <v>105</v>
      </c>
      <c r="X637" t="s">
        <v>99</v>
      </c>
      <c r="Y637" t="s">
        <v>71</v>
      </c>
      <c r="Z637" t="s">
        <v>40</v>
      </c>
      <c r="AA637" t="s">
        <v>41</v>
      </c>
      <c r="AB637" s="2" t="s">
        <v>764</v>
      </c>
      <c r="AC637" t="s">
        <v>77</v>
      </c>
      <c r="AD637" t="s">
        <v>44</v>
      </c>
      <c r="AE637" t="s">
        <v>84</v>
      </c>
      <c r="AF637" t="s">
        <v>85</v>
      </c>
    </row>
    <row r="638" spans="5:46" ht="281.25" x14ac:dyDescent="0.4">
      <c r="E638">
        <v>1</v>
      </c>
      <c r="F638">
        <v>863</v>
      </c>
      <c r="G638" t="s">
        <v>25</v>
      </c>
      <c r="H638" s="1">
        <v>45575.361111111109</v>
      </c>
      <c r="I638" t="s">
        <v>26</v>
      </c>
      <c r="K638" t="s">
        <v>142</v>
      </c>
      <c r="L638" t="s">
        <v>637</v>
      </c>
      <c r="M638" t="s">
        <v>29</v>
      </c>
      <c r="N638" t="s">
        <v>30</v>
      </c>
      <c r="O638" t="s">
        <v>31</v>
      </c>
      <c r="Q638" t="s">
        <v>123</v>
      </c>
      <c r="R638" t="s">
        <v>60</v>
      </c>
      <c r="S638" t="s">
        <v>47</v>
      </c>
      <c r="T638" t="s">
        <v>61</v>
      </c>
      <c r="U638" t="s">
        <v>51</v>
      </c>
      <c r="V638" t="s">
        <v>63</v>
      </c>
      <c r="W638" t="s">
        <v>105</v>
      </c>
      <c r="X638" t="s">
        <v>162</v>
      </c>
      <c r="Y638" t="s">
        <v>111</v>
      </c>
      <c r="Z638" t="s">
        <v>40</v>
      </c>
      <c r="AA638" t="s">
        <v>41</v>
      </c>
      <c r="AB638" s="2" t="s">
        <v>765</v>
      </c>
      <c r="AC638" t="s">
        <v>83</v>
      </c>
      <c r="AD638" t="s">
        <v>84</v>
      </c>
      <c r="AE638" t="s">
        <v>85</v>
      </c>
    </row>
    <row r="639" spans="5:46" ht="93.75" x14ac:dyDescent="0.4">
      <c r="E639">
        <v>1</v>
      </c>
      <c r="F639">
        <v>863</v>
      </c>
      <c r="G639" t="s">
        <v>25</v>
      </c>
      <c r="H639" s="1">
        <v>45575.361111111109</v>
      </c>
      <c r="I639" t="s">
        <v>26</v>
      </c>
      <c r="K639" t="s">
        <v>142</v>
      </c>
      <c r="L639" t="s">
        <v>637</v>
      </c>
      <c r="M639" t="s">
        <v>56</v>
      </c>
      <c r="N639" t="s">
        <v>30</v>
      </c>
      <c r="O639" t="s">
        <v>31</v>
      </c>
      <c r="Q639" t="s">
        <v>32</v>
      </c>
      <c r="R639" t="s">
        <v>34</v>
      </c>
      <c r="S639" t="s">
        <v>74</v>
      </c>
      <c r="T639" t="s">
        <v>90</v>
      </c>
      <c r="U639" t="s">
        <v>50</v>
      </c>
      <c r="W639" t="s">
        <v>125</v>
      </c>
      <c r="X639" t="s">
        <v>105</v>
      </c>
      <c r="Y639" t="s">
        <v>38</v>
      </c>
      <c r="Z639" t="s">
        <v>40</v>
      </c>
      <c r="AA639" t="s">
        <v>41</v>
      </c>
      <c r="AB639" s="2" t="s">
        <v>766</v>
      </c>
      <c r="AC639" t="s">
        <v>85</v>
      </c>
    </row>
    <row r="640" spans="5:46" x14ac:dyDescent="0.4">
      <c r="E640">
        <v>1</v>
      </c>
      <c r="F640">
        <v>863</v>
      </c>
      <c r="G640" t="s">
        <v>25</v>
      </c>
      <c r="H640" s="1">
        <v>45575.361111111109</v>
      </c>
      <c r="I640" t="s">
        <v>26</v>
      </c>
      <c r="K640" t="s">
        <v>142</v>
      </c>
      <c r="L640" t="s">
        <v>637</v>
      </c>
      <c r="M640" t="s">
        <v>56</v>
      </c>
      <c r="N640" t="s">
        <v>46</v>
      </c>
      <c r="O640" t="s">
        <v>31</v>
      </c>
      <c r="Q640" t="s">
        <v>123</v>
      </c>
      <c r="R640" t="s">
        <v>47</v>
      </c>
      <c r="S640" t="s">
        <v>61</v>
      </c>
      <c r="T640" t="s">
        <v>101</v>
      </c>
      <c r="U640" t="s">
        <v>50</v>
      </c>
      <c r="V640" t="s">
        <v>115</v>
      </c>
      <c r="W640" t="s">
        <v>75</v>
      </c>
      <c r="X640" t="s">
        <v>105</v>
      </c>
      <c r="Y640" t="s">
        <v>39</v>
      </c>
      <c r="Z640" t="s">
        <v>40</v>
      </c>
      <c r="AA640" t="s">
        <v>41</v>
      </c>
      <c r="AB640" t="s">
        <v>767</v>
      </c>
      <c r="AC640" t="s">
        <v>44</v>
      </c>
      <c r="AD640" t="s">
        <v>84</v>
      </c>
    </row>
    <row r="641" spans="5:46" x14ac:dyDescent="0.4">
      <c r="E641">
        <v>1</v>
      </c>
      <c r="F641">
        <v>863</v>
      </c>
      <c r="G641" t="s">
        <v>25</v>
      </c>
      <c r="H641" s="1">
        <v>45575.361111111109</v>
      </c>
      <c r="I641" t="s">
        <v>26</v>
      </c>
      <c r="K641" t="s">
        <v>55</v>
      </c>
      <c r="L641" t="s">
        <v>637</v>
      </c>
      <c r="M641" t="s">
        <v>73</v>
      </c>
      <c r="N641" t="s">
        <v>57</v>
      </c>
      <c r="O641" t="s">
        <v>58</v>
      </c>
      <c r="P641" t="s">
        <v>108</v>
      </c>
      <c r="R641" t="s">
        <v>74</v>
      </c>
      <c r="S641" t="s">
        <v>35</v>
      </c>
      <c r="T641" t="s">
        <v>48</v>
      </c>
      <c r="U641" t="s">
        <v>51</v>
      </c>
      <c r="V641" t="s">
        <v>37</v>
      </c>
      <c r="W641" t="s">
        <v>64</v>
      </c>
      <c r="X641" t="s">
        <v>91</v>
      </c>
      <c r="Y641" t="s">
        <v>71</v>
      </c>
      <c r="Z641" t="s">
        <v>40</v>
      </c>
      <c r="AA641" t="s">
        <v>41</v>
      </c>
      <c r="AB641" t="s">
        <v>768</v>
      </c>
      <c r="AC641" t="s">
        <v>77</v>
      </c>
      <c r="AD641" t="s">
        <v>79</v>
      </c>
      <c r="AE641" t="s">
        <v>84</v>
      </c>
      <c r="AF641" t="s">
        <v>85</v>
      </c>
    </row>
    <row r="642" spans="5:46" ht="206.25" x14ac:dyDescent="0.4">
      <c r="E642">
        <v>1</v>
      </c>
      <c r="F642">
        <v>863</v>
      </c>
      <c r="G642" t="s">
        <v>25</v>
      </c>
      <c r="H642" s="1">
        <v>45575.361111111109</v>
      </c>
      <c r="I642" t="s">
        <v>26</v>
      </c>
      <c r="K642" t="s">
        <v>445</v>
      </c>
      <c r="L642" t="s">
        <v>637</v>
      </c>
      <c r="M642" t="s">
        <v>29</v>
      </c>
      <c r="N642" t="s">
        <v>122</v>
      </c>
      <c r="O642" t="s">
        <v>31</v>
      </c>
      <c r="Q642" t="s">
        <v>209</v>
      </c>
      <c r="R642" t="s">
        <v>61</v>
      </c>
      <c r="S642" t="s">
        <v>101</v>
      </c>
      <c r="T642" t="s">
        <v>62</v>
      </c>
      <c r="U642" t="s">
        <v>102</v>
      </c>
      <c r="V642" t="s">
        <v>769</v>
      </c>
      <c r="W642" t="s">
        <v>52</v>
      </c>
      <c r="X642" t="s">
        <v>38</v>
      </c>
      <c r="Y642" t="s">
        <v>178</v>
      </c>
      <c r="Z642" t="s">
        <v>40</v>
      </c>
      <c r="AA642" t="s">
        <v>41</v>
      </c>
      <c r="AB642" s="2" t="s">
        <v>770</v>
      </c>
      <c r="AC642" t="s">
        <v>44</v>
      </c>
      <c r="AD642" t="s">
        <v>81</v>
      </c>
      <c r="AE642" t="s">
        <v>83</v>
      </c>
      <c r="AF642" t="s">
        <v>84</v>
      </c>
      <c r="AG642" t="s">
        <v>85</v>
      </c>
      <c r="AT642" t="s">
        <v>771</v>
      </c>
    </row>
    <row r="643" spans="5:46" x14ac:dyDescent="0.4">
      <c r="E643">
        <v>1</v>
      </c>
      <c r="F643">
        <v>863</v>
      </c>
      <c r="G643" t="s">
        <v>25</v>
      </c>
      <c r="H643" s="1">
        <v>45575.36041666667</v>
      </c>
      <c r="I643" t="s">
        <v>26</v>
      </c>
      <c r="K643" t="s">
        <v>237</v>
      </c>
      <c r="L643" t="s">
        <v>637</v>
      </c>
      <c r="M643" t="s">
        <v>73</v>
      </c>
      <c r="N643" t="s">
        <v>57</v>
      </c>
      <c r="O643" t="s">
        <v>58</v>
      </c>
      <c r="P643" t="s">
        <v>59</v>
      </c>
      <c r="R643" t="s">
        <v>33</v>
      </c>
      <c r="S643" t="s">
        <v>34</v>
      </c>
      <c r="T643" t="s">
        <v>74</v>
      </c>
      <c r="U643" t="s">
        <v>50</v>
      </c>
      <c r="V643" t="s">
        <v>63</v>
      </c>
      <c r="W643" t="s">
        <v>178</v>
      </c>
      <c r="X643" t="s">
        <v>70</v>
      </c>
      <c r="Z643" t="s">
        <v>40</v>
      </c>
      <c r="AA643" t="s">
        <v>54</v>
      </c>
    </row>
    <row r="644" spans="5:46" x14ac:dyDescent="0.4">
      <c r="E644">
        <v>1</v>
      </c>
      <c r="F644">
        <v>863</v>
      </c>
      <c r="G644" t="s">
        <v>25</v>
      </c>
      <c r="H644" s="1">
        <v>45575.36041666667</v>
      </c>
      <c r="I644" t="s">
        <v>26</v>
      </c>
      <c r="K644" t="s">
        <v>237</v>
      </c>
      <c r="L644" t="s">
        <v>637</v>
      </c>
      <c r="M644" t="s">
        <v>73</v>
      </c>
      <c r="N644" t="s">
        <v>66</v>
      </c>
      <c r="O644" t="s">
        <v>31</v>
      </c>
      <c r="Q644" t="s">
        <v>104</v>
      </c>
      <c r="R644" t="s">
        <v>74</v>
      </c>
      <c r="S644" t="s">
        <v>61</v>
      </c>
      <c r="T644" t="s">
        <v>101</v>
      </c>
      <c r="U644" t="s">
        <v>50</v>
      </c>
      <c r="V644" t="s">
        <v>115</v>
      </c>
      <c r="W644" t="s">
        <v>64</v>
      </c>
      <c r="X644" t="s">
        <v>53</v>
      </c>
      <c r="Z644" t="s">
        <v>40</v>
      </c>
      <c r="AA644" t="s">
        <v>54</v>
      </c>
    </row>
    <row r="645" spans="5:46" x14ac:dyDescent="0.4">
      <c r="E645">
        <v>1</v>
      </c>
      <c r="F645">
        <v>863</v>
      </c>
      <c r="G645" t="s">
        <v>25</v>
      </c>
      <c r="H645" s="1">
        <v>45575.36041666667</v>
      </c>
      <c r="I645" t="s">
        <v>26</v>
      </c>
      <c r="K645" t="s">
        <v>55</v>
      </c>
      <c r="L645" t="s">
        <v>637</v>
      </c>
      <c r="M645" t="s">
        <v>29</v>
      </c>
      <c r="N645" t="s">
        <v>46</v>
      </c>
      <c r="O645" t="s">
        <v>58</v>
      </c>
      <c r="P645" t="s">
        <v>108</v>
      </c>
      <c r="R645" t="s">
        <v>47</v>
      </c>
      <c r="S645" t="s">
        <v>89</v>
      </c>
      <c r="T645" t="s">
        <v>101</v>
      </c>
      <c r="U645" t="s">
        <v>50</v>
      </c>
      <c r="V645" t="s">
        <v>63</v>
      </c>
      <c r="W645" t="s">
        <v>64</v>
      </c>
      <c r="X645" t="s">
        <v>52</v>
      </c>
      <c r="Y645" t="s">
        <v>139</v>
      </c>
      <c r="Z645" t="s">
        <v>40</v>
      </c>
      <c r="AA645" t="s">
        <v>41</v>
      </c>
      <c r="AB645" t="s">
        <v>772</v>
      </c>
      <c r="AC645" t="s">
        <v>78</v>
      </c>
    </row>
    <row r="646" spans="5:46" x14ac:dyDescent="0.4">
      <c r="E646">
        <v>1</v>
      </c>
      <c r="F646">
        <v>863</v>
      </c>
      <c r="G646" t="s">
        <v>25</v>
      </c>
      <c r="H646" s="1">
        <v>45575.36041666667</v>
      </c>
      <c r="I646" t="s">
        <v>26</v>
      </c>
      <c r="K646" t="s">
        <v>87</v>
      </c>
      <c r="L646" t="s">
        <v>637</v>
      </c>
      <c r="M646" t="s">
        <v>56</v>
      </c>
      <c r="N646" t="s">
        <v>46</v>
      </c>
      <c r="O646" t="s">
        <v>58</v>
      </c>
      <c r="P646" t="s">
        <v>32</v>
      </c>
      <c r="R646" t="s">
        <v>74</v>
      </c>
      <c r="S646" t="s">
        <v>47</v>
      </c>
      <c r="U646" t="s">
        <v>50</v>
      </c>
      <c r="V646" t="s">
        <v>102</v>
      </c>
      <c r="W646" t="s">
        <v>70</v>
      </c>
      <c r="X646" t="s">
        <v>71</v>
      </c>
      <c r="Z646" t="s">
        <v>40</v>
      </c>
      <c r="AA646" t="s">
        <v>41</v>
      </c>
      <c r="AB646" t="s">
        <v>773</v>
      </c>
      <c r="AC646" t="s">
        <v>82</v>
      </c>
    </row>
    <row r="647" spans="5:46" ht="409.5" x14ac:dyDescent="0.4">
      <c r="E647">
        <v>1</v>
      </c>
      <c r="F647">
        <v>863</v>
      </c>
      <c r="G647" t="s">
        <v>25</v>
      </c>
      <c r="H647" s="1">
        <v>45575.36041666667</v>
      </c>
      <c r="I647" t="s">
        <v>26</v>
      </c>
      <c r="K647" t="s">
        <v>237</v>
      </c>
      <c r="L647" t="s">
        <v>637</v>
      </c>
      <c r="M647" t="s">
        <v>73</v>
      </c>
      <c r="N647" t="s">
        <v>57</v>
      </c>
      <c r="O647" t="s">
        <v>58</v>
      </c>
      <c r="P647" t="s">
        <v>774</v>
      </c>
      <c r="R647" t="s">
        <v>34</v>
      </c>
      <c r="S647" t="s">
        <v>74</v>
      </c>
      <c r="T647" t="s">
        <v>154</v>
      </c>
      <c r="U647" t="s">
        <v>50</v>
      </c>
      <c r="V647" t="s">
        <v>36</v>
      </c>
      <c r="W647" t="s">
        <v>52</v>
      </c>
      <c r="Z647" t="s">
        <v>40</v>
      </c>
      <c r="AA647" t="s">
        <v>41</v>
      </c>
      <c r="AB647" s="2" t="s">
        <v>775</v>
      </c>
      <c r="AC647" t="s">
        <v>77</v>
      </c>
      <c r="AD647" t="s">
        <v>78</v>
      </c>
      <c r="AE647" t="s">
        <v>80</v>
      </c>
      <c r="AF647" t="s">
        <v>94</v>
      </c>
      <c r="AG647" t="s">
        <v>95</v>
      </c>
      <c r="AH647" t="s">
        <v>96</v>
      </c>
      <c r="AI647" t="s">
        <v>81</v>
      </c>
      <c r="AJ647" t="s">
        <v>84</v>
      </c>
      <c r="AK647" t="s">
        <v>85</v>
      </c>
      <c r="AT647" t="s">
        <v>776</v>
      </c>
    </row>
    <row r="648" spans="5:46" x14ac:dyDescent="0.4">
      <c r="E648">
        <v>1</v>
      </c>
      <c r="F648">
        <v>863</v>
      </c>
      <c r="G648" t="s">
        <v>25</v>
      </c>
      <c r="H648" s="1">
        <v>45575.36041666667</v>
      </c>
      <c r="I648" t="s">
        <v>26</v>
      </c>
      <c r="K648" t="s">
        <v>142</v>
      </c>
      <c r="L648" t="s">
        <v>637</v>
      </c>
      <c r="M648" t="s">
        <v>73</v>
      </c>
      <c r="N648" t="s">
        <v>57</v>
      </c>
      <c r="O648" t="s">
        <v>58</v>
      </c>
      <c r="P648" t="s">
        <v>59</v>
      </c>
      <c r="R648" t="s">
        <v>33</v>
      </c>
      <c r="S648" t="s">
        <v>74</v>
      </c>
      <c r="T648" t="s">
        <v>110</v>
      </c>
      <c r="U648" t="s">
        <v>51</v>
      </c>
      <c r="V648" t="s">
        <v>37</v>
      </c>
      <c r="W648" t="s">
        <v>64</v>
      </c>
      <c r="X648" t="s">
        <v>125</v>
      </c>
      <c r="Y648" t="s">
        <v>99</v>
      </c>
      <c r="Z648" t="s">
        <v>40</v>
      </c>
      <c r="AA648" t="s">
        <v>41</v>
      </c>
      <c r="AB648" t="s">
        <v>777</v>
      </c>
      <c r="AC648" t="s">
        <v>44</v>
      </c>
      <c r="AD648" t="s">
        <v>83</v>
      </c>
      <c r="AE648" t="s">
        <v>84</v>
      </c>
    </row>
    <row r="649" spans="5:46" x14ac:dyDescent="0.4">
      <c r="E649">
        <v>1</v>
      </c>
      <c r="F649">
        <v>863</v>
      </c>
      <c r="G649" t="s">
        <v>25</v>
      </c>
      <c r="H649" s="1">
        <v>45575.36041666667</v>
      </c>
      <c r="I649" t="s">
        <v>26</v>
      </c>
      <c r="K649" t="s">
        <v>55</v>
      </c>
      <c r="L649" t="s">
        <v>637</v>
      </c>
      <c r="M649" t="s">
        <v>73</v>
      </c>
      <c r="N649" t="s">
        <v>30</v>
      </c>
      <c r="O649" t="s">
        <v>58</v>
      </c>
      <c r="P649" t="s">
        <v>59</v>
      </c>
      <c r="R649" t="s">
        <v>74</v>
      </c>
      <c r="S649" t="s">
        <v>61</v>
      </c>
      <c r="T649" t="s">
        <v>101</v>
      </c>
      <c r="U649" t="s">
        <v>36</v>
      </c>
      <c r="V649" t="s">
        <v>115</v>
      </c>
      <c r="W649" t="s">
        <v>64</v>
      </c>
      <c r="X649" t="s">
        <v>105</v>
      </c>
      <c r="Y649" t="s">
        <v>99</v>
      </c>
      <c r="Z649" t="s">
        <v>40</v>
      </c>
      <c r="AA649" t="s">
        <v>54</v>
      </c>
    </row>
    <row r="650" spans="5:46" ht="337.5" x14ac:dyDescent="0.4">
      <c r="E650">
        <v>1</v>
      </c>
      <c r="F650">
        <v>863</v>
      </c>
      <c r="G650" t="s">
        <v>25</v>
      </c>
      <c r="H650" s="1">
        <v>45575.36041666667</v>
      </c>
      <c r="I650" t="s">
        <v>26</v>
      </c>
      <c r="K650" t="s">
        <v>142</v>
      </c>
      <c r="L650" t="s">
        <v>637</v>
      </c>
      <c r="M650" t="s">
        <v>73</v>
      </c>
      <c r="N650" t="s">
        <v>57</v>
      </c>
      <c r="O650" t="s">
        <v>58</v>
      </c>
      <c r="P650" t="s">
        <v>778</v>
      </c>
      <c r="R650" t="s">
        <v>33</v>
      </c>
      <c r="S650" t="s">
        <v>74</v>
      </c>
      <c r="T650" t="s">
        <v>61</v>
      </c>
      <c r="U650" t="s">
        <v>50</v>
      </c>
      <c r="V650" t="s">
        <v>103</v>
      </c>
      <c r="W650" t="s">
        <v>91</v>
      </c>
      <c r="X650" t="s">
        <v>106</v>
      </c>
      <c r="Z650" t="s">
        <v>40</v>
      </c>
      <c r="AA650" t="s">
        <v>41</v>
      </c>
      <c r="AB650" s="2" t="s">
        <v>779</v>
      </c>
      <c r="AC650" t="s">
        <v>77</v>
      </c>
      <c r="AD650" t="s">
        <v>78</v>
      </c>
      <c r="AE650" t="s">
        <v>79</v>
      </c>
      <c r="AF650" t="s">
        <v>43</v>
      </c>
      <c r="AG650" t="s">
        <v>81</v>
      </c>
      <c r="AH650" t="s">
        <v>83</v>
      </c>
      <c r="AI650" t="s">
        <v>84</v>
      </c>
      <c r="AJ650" t="s">
        <v>85</v>
      </c>
    </row>
    <row r="651" spans="5:46" ht="187.5" x14ac:dyDescent="0.4">
      <c r="E651">
        <v>1</v>
      </c>
      <c r="F651">
        <v>863</v>
      </c>
      <c r="G651" t="s">
        <v>25</v>
      </c>
      <c r="H651" s="1">
        <v>45575.36041666667</v>
      </c>
      <c r="I651" t="s">
        <v>26</v>
      </c>
      <c r="K651" t="s">
        <v>142</v>
      </c>
      <c r="L651" t="s">
        <v>637</v>
      </c>
      <c r="M651" t="s">
        <v>56</v>
      </c>
      <c r="N651" t="s">
        <v>30</v>
      </c>
      <c r="O651" t="s">
        <v>31</v>
      </c>
      <c r="Q651" t="s">
        <v>123</v>
      </c>
      <c r="R651" t="s">
        <v>34</v>
      </c>
      <c r="S651" t="s">
        <v>74</v>
      </c>
      <c r="T651" t="s">
        <v>61</v>
      </c>
      <c r="U651" t="s">
        <v>50</v>
      </c>
      <c r="V651" t="s">
        <v>63</v>
      </c>
      <c r="W651" t="s">
        <v>64</v>
      </c>
      <c r="X651" t="s">
        <v>52</v>
      </c>
      <c r="Y651" t="s">
        <v>91</v>
      </c>
      <c r="Z651" t="s">
        <v>40</v>
      </c>
      <c r="AA651" t="s">
        <v>41</v>
      </c>
      <c r="AB651" s="2" t="s">
        <v>780</v>
      </c>
      <c r="AC651" t="s">
        <v>44</v>
      </c>
      <c r="AD651" t="s">
        <v>81</v>
      </c>
      <c r="AE651" t="s">
        <v>82</v>
      </c>
      <c r="AF651" t="s">
        <v>83</v>
      </c>
      <c r="AG651" t="s">
        <v>84</v>
      </c>
      <c r="AH651" t="s">
        <v>85</v>
      </c>
    </row>
    <row r="652" spans="5:46" ht="150" x14ac:dyDescent="0.4">
      <c r="E652">
        <v>1</v>
      </c>
      <c r="F652">
        <v>863</v>
      </c>
      <c r="G652" t="s">
        <v>25</v>
      </c>
      <c r="H652" s="1">
        <v>45575.36041666667</v>
      </c>
      <c r="I652" t="s">
        <v>26</v>
      </c>
      <c r="K652" t="s">
        <v>142</v>
      </c>
      <c r="L652" t="s">
        <v>637</v>
      </c>
      <c r="M652" t="s">
        <v>29</v>
      </c>
      <c r="N652" t="s">
        <v>66</v>
      </c>
      <c r="O652" t="s">
        <v>31</v>
      </c>
      <c r="Q652" t="s">
        <v>123</v>
      </c>
      <c r="R652" t="s">
        <v>89</v>
      </c>
      <c r="S652" t="s">
        <v>49</v>
      </c>
      <c r="T652" t="s">
        <v>90</v>
      </c>
      <c r="U652" t="s">
        <v>50</v>
      </c>
      <c r="V652" t="s">
        <v>51</v>
      </c>
      <c r="W652" t="s">
        <v>64</v>
      </c>
      <c r="X652" t="s">
        <v>52</v>
      </c>
      <c r="Y652" t="s">
        <v>105</v>
      </c>
      <c r="AA652" t="s">
        <v>41</v>
      </c>
      <c r="AB652" s="2" t="s">
        <v>781</v>
      </c>
      <c r="AC652" t="s">
        <v>81</v>
      </c>
      <c r="AD652" t="s">
        <v>85</v>
      </c>
      <c r="AT652" t="s">
        <v>782</v>
      </c>
    </row>
    <row r="653" spans="5:46" x14ac:dyDescent="0.4">
      <c r="E653">
        <v>1</v>
      </c>
      <c r="F653">
        <v>863</v>
      </c>
      <c r="G653" t="s">
        <v>25</v>
      </c>
      <c r="H653" s="1">
        <v>45575.36041666667</v>
      </c>
      <c r="I653" t="s">
        <v>26</v>
      </c>
      <c r="K653" t="s">
        <v>237</v>
      </c>
      <c r="L653" t="s">
        <v>637</v>
      </c>
      <c r="M653" t="s">
        <v>56</v>
      </c>
      <c r="N653" t="s">
        <v>30</v>
      </c>
      <c r="O653" t="s">
        <v>31</v>
      </c>
      <c r="Q653" t="s">
        <v>123</v>
      </c>
      <c r="R653" t="s">
        <v>47</v>
      </c>
      <c r="S653" t="s">
        <v>89</v>
      </c>
      <c r="T653" t="s">
        <v>101</v>
      </c>
      <c r="U653" t="s">
        <v>50</v>
      </c>
      <c r="V653" t="s">
        <v>103</v>
      </c>
      <c r="W653" t="s">
        <v>178</v>
      </c>
      <c r="X653" t="s">
        <v>39</v>
      </c>
      <c r="Y653" t="s">
        <v>99</v>
      </c>
      <c r="Z653" t="s">
        <v>180</v>
      </c>
    </row>
    <row r="654" spans="5:46" x14ac:dyDescent="0.4">
      <c r="E654">
        <v>1</v>
      </c>
      <c r="F654">
        <v>863</v>
      </c>
      <c r="G654" t="s">
        <v>25</v>
      </c>
      <c r="H654" s="1">
        <v>45575.359722222223</v>
      </c>
      <c r="I654" t="s">
        <v>26</v>
      </c>
      <c r="K654" t="s">
        <v>142</v>
      </c>
      <c r="L654" t="s">
        <v>637</v>
      </c>
      <c r="M654" t="s">
        <v>73</v>
      </c>
      <c r="N654" t="s">
        <v>57</v>
      </c>
      <c r="O654" t="s">
        <v>58</v>
      </c>
      <c r="P654" t="s">
        <v>108</v>
      </c>
      <c r="R654" t="s">
        <v>61</v>
      </c>
      <c r="S654" t="s">
        <v>48</v>
      </c>
      <c r="T654" t="s">
        <v>110</v>
      </c>
      <c r="U654" t="s">
        <v>50</v>
      </c>
      <c r="V654" t="s">
        <v>51</v>
      </c>
      <c r="W654" t="s">
        <v>52</v>
      </c>
      <c r="X654" t="s">
        <v>91</v>
      </c>
      <c r="Y654" t="s">
        <v>71</v>
      </c>
      <c r="Z654" t="s">
        <v>40</v>
      </c>
      <c r="AA654" t="s">
        <v>41</v>
      </c>
      <c r="AB654" t="s">
        <v>783</v>
      </c>
      <c r="AC654" t="s">
        <v>43</v>
      </c>
      <c r="AD654" t="s">
        <v>44</v>
      </c>
      <c r="AT654" t="s">
        <v>784</v>
      </c>
    </row>
    <row r="655" spans="5:46" x14ac:dyDescent="0.4">
      <c r="E655">
        <v>1</v>
      </c>
      <c r="F655">
        <v>863</v>
      </c>
      <c r="G655" t="s">
        <v>25</v>
      </c>
      <c r="H655" s="1">
        <v>45575.359722222223</v>
      </c>
      <c r="I655" t="s">
        <v>26</v>
      </c>
      <c r="K655" t="s">
        <v>237</v>
      </c>
      <c r="L655" t="s">
        <v>637</v>
      </c>
      <c r="M655" t="s">
        <v>56</v>
      </c>
      <c r="N655" t="s">
        <v>30</v>
      </c>
      <c r="O655" t="s">
        <v>58</v>
      </c>
      <c r="P655" t="s">
        <v>59</v>
      </c>
      <c r="R655" t="s">
        <v>74</v>
      </c>
      <c r="U655" t="s">
        <v>50</v>
      </c>
      <c r="V655" t="s">
        <v>36</v>
      </c>
      <c r="W655" t="s">
        <v>105</v>
      </c>
      <c r="Z655" t="s">
        <v>40</v>
      </c>
      <c r="AA655" t="s">
        <v>54</v>
      </c>
      <c r="AT655" t="s">
        <v>785</v>
      </c>
    </row>
    <row r="656" spans="5:46" ht="206.25" x14ac:dyDescent="0.4">
      <c r="E656">
        <v>1</v>
      </c>
      <c r="F656">
        <v>863</v>
      </c>
      <c r="G656" t="s">
        <v>25</v>
      </c>
      <c r="H656" s="1">
        <v>45575.359722222223</v>
      </c>
      <c r="I656" t="s">
        <v>26</v>
      </c>
      <c r="K656" t="s">
        <v>45</v>
      </c>
      <c r="L656" t="s">
        <v>637</v>
      </c>
      <c r="M656" t="s">
        <v>73</v>
      </c>
      <c r="N656" t="s">
        <v>30</v>
      </c>
      <c r="O656" t="s">
        <v>31</v>
      </c>
      <c r="Q656" t="s">
        <v>104</v>
      </c>
      <c r="R656" t="s">
        <v>34</v>
      </c>
      <c r="S656" t="s">
        <v>74</v>
      </c>
      <c r="T656" t="s">
        <v>61</v>
      </c>
      <c r="U656" t="s">
        <v>50</v>
      </c>
      <c r="V656" t="s">
        <v>115</v>
      </c>
      <c r="W656" t="s">
        <v>52</v>
      </c>
      <c r="X656" t="s">
        <v>39</v>
      </c>
      <c r="Y656" t="s">
        <v>109</v>
      </c>
      <c r="Z656" t="s">
        <v>40</v>
      </c>
      <c r="AA656" t="s">
        <v>41</v>
      </c>
      <c r="AB656" s="2" t="s">
        <v>786</v>
      </c>
      <c r="AC656" t="s">
        <v>82</v>
      </c>
      <c r="AD656" t="s">
        <v>84</v>
      </c>
    </row>
    <row r="657" spans="5:46" x14ac:dyDescent="0.4">
      <c r="E657">
        <v>1</v>
      </c>
      <c r="F657">
        <v>863</v>
      </c>
      <c r="G657" t="s">
        <v>25</v>
      </c>
      <c r="H657" s="1">
        <v>45575.359722222223</v>
      </c>
      <c r="I657" t="s">
        <v>26</v>
      </c>
      <c r="K657" t="s">
        <v>142</v>
      </c>
      <c r="L657" t="s">
        <v>637</v>
      </c>
      <c r="M657" t="s">
        <v>56</v>
      </c>
      <c r="N657" t="s">
        <v>46</v>
      </c>
      <c r="O657" t="s">
        <v>58</v>
      </c>
      <c r="P657" t="s">
        <v>108</v>
      </c>
      <c r="R657" t="s">
        <v>61</v>
      </c>
      <c r="S657" t="s">
        <v>89</v>
      </c>
      <c r="T657" t="s">
        <v>117</v>
      </c>
      <c r="U657" t="s">
        <v>50</v>
      </c>
      <c r="V657" t="s">
        <v>51</v>
      </c>
      <c r="W657" t="s">
        <v>52</v>
      </c>
      <c r="X657" t="s">
        <v>91</v>
      </c>
      <c r="Y657" t="s">
        <v>70</v>
      </c>
      <c r="Z657" t="s">
        <v>180</v>
      </c>
      <c r="AT657" t="s">
        <v>311</v>
      </c>
    </row>
    <row r="658" spans="5:46" x14ac:dyDescent="0.4">
      <c r="E658">
        <v>1</v>
      </c>
      <c r="F658">
        <v>863</v>
      </c>
      <c r="G658" t="s">
        <v>25</v>
      </c>
      <c r="H658" s="1">
        <v>45575.359722222223</v>
      </c>
      <c r="I658" t="s">
        <v>26</v>
      </c>
      <c r="K658" t="s">
        <v>55</v>
      </c>
      <c r="L658" t="s">
        <v>380</v>
      </c>
      <c r="M658" t="s">
        <v>29</v>
      </c>
      <c r="N658" t="s">
        <v>30</v>
      </c>
      <c r="O658" t="s">
        <v>31</v>
      </c>
      <c r="Q658" t="s">
        <v>123</v>
      </c>
      <c r="R658" t="s">
        <v>47</v>
      </c>
      <c r="S658" t="s">
        <v>154</v>
      </c>
      <c r="T658" t="s">
        <v>101</v>
      </c>
      <c r="U658" t="s">
        <v>132</v>
      </c>
      <c r="V658" t="s">
        <v>36</v>
      </c>
      <c r="W658" t="s">
        <v>52</v>
      </c>
      <c r="X658" t="s">
        <v>53</v>
      </c>
      <c r="Y658" t="s">
        <v>70</v>
      </c>
      <c r="Z658" t="s">
        <v>40</v>
      </c>
      <c r="AA658" t="s">
        <v>54</v>
      </c>
    </row>
    <row r="659" spans="5:46" x14ac:dyDescent="0.4">
      <c r="E659">
        <v>1</v>
      </c>
      <c r="F659">
        <v>863</v>
      </c>
      <c r="G659" t="s">
        <v>25</v>
      </c>
      <c r="H659" s="1">
        <v>45575.359722222223</v>
      </c>
      <c r="I659" t="s">
        <v>26</v>
      </c>
      <c r="K659" t="s">
        <v>435</v>
      </c>
      <c r="L659" t="s">
        <v>637</v>
      </c>
      <c r="M659" t="s">
        <v>144</v>
      </c>
      <c r="N659" t="s">
        <v>66</v>
      </c>
      <c r="O659" t="s">
        <v>31</v>
      </c>
      <c r="Q659" t="s">
        <v>88</v>
      </c>
      <c r="R659" t="s">
        <v>47</v>
      </c>
      <c r="S659" t="s">
        <v>89</v>
      </c>
      <c r="T659" t="s">
        <v>101</v>
      </c>
      <c r="U659" t="s">
        <v>132</v>
      </c>
      <c r="V659" t="s">
        <v>63</v>
      </c>
      <c r="W659" t="s">
        <v>64</v>
      </c>
      <c r="X659" t="s">
        <v>105</v>
      </c>
      <c r="Y659" t="s">
        <v>178</v>
      </c>
      <c r="Z659" t="s">
        <v>40</v>
      </c>
      <c r="AA659" t="s">
        <v>41</v>
      </c>
      <c r="AB659" t="s">
        <v>787</v>
      </c>
      <c r="AC659" t="s">
        <v>83</v>
      </c>
      <c r="AD659" t="s">
        <v>84</v>
      </c>
      <c r="AE659" t="s">
        <v>85</v>
      </c>
      <c r="AT659" t="s">
        <v>788</v>
      </c>
    </row>
    <row r="660" spans="5:46" x14ac:dyDescent="0.4">
      <c r="E660">
        <v>1</v>
      </c>
      <c r="F660">
        <v>863</v>
      </c>
      <c r="G660" t="s">
        <v>25</v>
      </c>
      <c r="H660" s="1">
        <v>45575.359722222223</v>
      </c>
      <c r="I660" t="s">
        <v>26</v>
      </c>
      <c r="K660" t="s">
        <v>237</v>
      </c>
      <c r="L660" t="s">
        <v>637</v>
      </c>
      <c r="M660" t="s">
        <v>56</v>
      </c>
      <c r="N660" t="s">
        <v>30</v>
      </c>
      <c r="O660" t="s">
        <v>31</v>
      </c>
      <c r="Q660" t="s">
        <v>88</v>
      </c>
      <c r="R660" t="s">
        <v>101</v>
      </c>
      <c r="U660" t="s">
        <v>36</v>
      </c>
      <c r="V660" t="s">
        <v>157</v>
      </c>
      <c r="W660" t="s">
        <v>99</v>
      </c>
      <c r="X660" t="s">
        <v>106</v>
      </c>
      <c r="Z660" t="s">
        <v>40</v>
      </c>
      <c r="AA660" t="s">
        <v>41</v>
      </c>
      <c r="AB660" t="s">
        <v>789</v>
      </c>
      <c r="AC660" t="s">
        <v>81</v>
      </c>
    </row>
    <row r="661" spans="5:46" x14ac:dyDescent="0.4">
      <c r="E661">
        <v>1</v>
      </c>
      <c r="F661">
        <v>863</v>
      </c>
      <c r="G661" t="s">
        <v>25</v>
      </c>
      <c r="H661" s="1">
        <v>45575.359722222223</v>
      </c>
      <c r="I661" t="s">
        <v>26</v>
      </c>
      <c r="K661" t="s">
        <v>237</v>
      </c>
      <c r="L661" t="s">
        <v>637</v>
      </c>
      <c r="M661" t="s">
        <v>73</v>
      </c>
      <c r="N661" t="s">
        <v>30</v>
      </c>
      <c r="O661" t="s">
        <v>58</v>
      </c>
      <c r="P661" t="s">
        <v>59</v>
      </c>
      <c r="R661" t="s">
        <v>60</v>
      </c>
      <c r="S661" t="s">
        <v>74</v>
      </c>
      <c r="T661" t="s">
        <v>89</v>
      </c>
      <c r="U661" t="s">
        <v>50</v>
      </c>
      <c r="V661" t="s">
        <v>36</v>
      </c>
      <c r="W661" t="s">
        <v>52</v>
      </c>
      <c r="X661" t="s">
        <v>125</v>
      </c>
      <c r="Y661" t="s">
        <v>106</v>
      </c>
      <c r="Z661" t="s">
        <v>40</v>
      </c>
      <c r="AA661" t="s">
        <v>41</v>
      </c>
      <c r="AB661" t="s">
        <v>790</v>
      </c>
      <c r="AC661" t="s">
        <v>189</v>
      </c>
    </row>
    <row r="662" spans="5:46" x14ac:dyDescent="0.4">
      <c r="E662">
        <v>1</v>
      </c>
      <c r="F662">
        <v>863</v>
      </c>
      <c r="G662" t="s">
        <v>25</v>
      </c>
      <c r="H662" s="1">
        <v>45575.359722222223</v>
      </c>
      <c r="I662" t="s">
        <v>26</v>
      </c>
      <c r="K662" t="s">
        <v>142</v>
      </c>
      <c r="L662" t="s">
        <v>637</v>
      </c>
      <c r="M662" t="s">
        <v>29</v>
      </c>
      <c r="N662" t="s">
        <v>122</v>
      </c>
      <c r="O662" t="s">
        <v>31</v>
      </c>
      <c r="Q662" t="s">
        <v>114</v>
      </c>
      <c r="R662" t="s">
        <v>74</v>
      </c>
      <c r="S662" t="s">
        <v>118</v>
      </c>
      <c r="T662" t="s">
        <v>48</v>
      </c>
      <c r="U662" t="s">
        <v>50</v>
      </c>
      <c r="V662" t="s">
        <v>51</v>
      </c>
      <c r="W662" t="s">
        <v>178</v>
      </c>
      <c r="Z662" t="s">
        <v>40</v>
      </c>
      <c r="AA662" t="s">
        <v>54</v>
      </c>
      <c r="AT662" t="s">
        <v>303</v>
      </c>
    </row>
    <row r="663" spans="5:46" x14ac:dyDescent="0.4">
      <c r="E663">
        <v>1</v>
      </c>
      <c r="F663">
        <v>863</v>
      </c>
      <c r="G663" t="s">
        <v>25</v>
      </c>
      <c r="H663" s="1">
        <v>45575.359722222223</v>
      </c>
      <c r="I663" t="s">
        <v>26</v>
      </c>
      <c r="K663" t="s">
        <v>142</v>
      </c>
      <c r="L663" t="s">
        <v>637</v>
      </c>
      <c r="M663" t="s">
        <v>73</v>
      </c>
      <c r="N663" t="s">
        <v>30</v>
      </c>
      <c r="O663" t="s">
        <v>31</v>
      </c>
      <c r="Q663" t="s">
        <v>32</v>
      </c>
      <c r="R663" t="s">
        <v>74</v>
      </c>
      <c r="S663" t="s">
        <v>61</v>
      </c>
      <c r="T663" t="s">
        <v>101</v>
      </c>
      <c r="U663" t="s">
        <v>50</v>
      </c>
      <c r="V663" t="s">
        <v>115</v>
      </c>
      <c r="W663" t="s">
        <v>64</v>
      </c>
      <c r="X663" t="s">
        <v>52</v>
      </c>
      <c r="Y663" t="s">
        <v>99</v>
      </c>
      <c r="Z663" t="s">
        <v>40</v>
      </c>
      <c r="AA663" t="s">
        <v>41</v>
      </c>
      <c r="AB663" t="s">
        <v>791</v>
      </c>
      <c r="AC663" t="s">
        <v>44</v>
      </c>
      <c r="AD663" t="s">
        <v>85</v>
      </c>
    </row>
    <row r="664" spans="5:46" x14ac:dyDescent="0.4">
      <c r="E664">
        <v>1</v>
      </c>
      <c r="F664">
        <v>863</v>
      </c>
      <c r="G664" t="s">
        <v>25</v>
      </c>
      <c r="H664" s="1">
        <v>45575.359027777777</v>
      </c>
      <c r="I664" t="s">
        <v>26</v>
      </c>
      <c r="K664" t="s">
        <v>87</v>
      </c>
      <c r="L664" t="s">
        <v>637</v>
      </c>
      <c r="M664" t="s">
        <v>29</v>
      </c>
      <c r="N664" t="s">
        <v>30</v>
      </c>
      <c r="O664" t="s">
        <v>31</v>
      </c>
      <c r="Q664" t="s">
        <v>792</v>
      </c>
      <c r="R664" t="s">
        <v>74</v>
      </c>
      <c r="S664" t="s">
        <v>61</v>
      </c>
      <c r="T664" t="s">
        <v>48</v>
      </c>
      <c r="U664" t="s">
        <v>50</v>
      </c>
      <c r="V664" t="s">
        <v>793</v>
      </c>
      <c r="W664" t="s">
        <v>105</v>
      </c>
      <c r="X664" t="s">
        <v>91</v>
      </c>
      <c r="Y664" t="s">
        <v>38</v>
      </c>
      <c r="Z664" t="s">
        <v>40</v>
      </c>
      <c r="AA664" t="s">
        <v>54</v>
      </c>
    </row>
    <row r="665" spans="5:46" ht="131.25" x14ac:dyDescent="0.4">
      <c r="E665">
        <v>1</v>
      </c>
      <c r="F665">
        <v>863</v>
      </c>
      <c r="G665" t="s">
        <v>25</v>
      </c>
      <c r="H665" s="1">
        <v>45575.359027777777</v>
      </c>
      <c r="I665" t="s">
        <v>26</v>
      </c>
      <c r="K665" t="s">
        <v>237</v>
      </c>
      <c r="L665" t="s">
        <v>637</v>
      </c>
      <c r="M665" t="s">
        <v>56</v>
      </c>
      <c r="N665" t="s">
        <v>30</v>
      </c>
      <c r="O665" t="s">
        <v>58</v>
      </c>
      <c r="P665" t="s">
        <v>32</v>
      </c>
      <c r="R665" t="s">
        <v>33</v>
      </c>
      <c r="S665" t="s">
        <v>47</v>
      </c>
      <c r="T665" t="s">
        <v>48</v>
      </c>
      <c r="U665" t="s">
        <v>51</v>
      </c>
      <c r="V665" t="s">
        <v>115</v>
      </c>
      <c r="W665" t="s">
        <v>38</v>
      </c>
      <c r="X665" t="s">
        <v>39</v>
      </c>
      <c r="Y665" t="s">
        <v>70</v>
      </c>
      <c r="Z665" t="s">
        <v>40</v>
      </c>
      <c r="AA665" t="s">
        <v>41</v>
      </c>
      <c r="AB665" s="2" t="s">
        <v>794</v>
      </c>
      <c r="AC665" t="s">
        <v>43</v>
      </c>
      <c r="AD665" t="s">
        <v>44</v>
      </c>
      <c r="AE665" t="s">
        <v>81</v>
      </c>
    </row>
    <row r="666" spans="5:46" ht="150" x14ac:dyDescent="0.4">
      <c r="E666">
        <v>1</v>
      </c>
      <c r="F666">
        <v>863</v>
      </c>
      <c r="G666" t="s">
        <v>25</v>
      </c>
      <c r="H666" s="1">
        <v>45575.359027777777</v>
      </c>
      <c r="I666" t="s">
        <v>26</v>
      </c>
      <c r="K666" t="s">
        <v>142</v>
      </c>
      <c r="L666" t="s">
        <v>637</v>
      </c>
      <c r="M666" t="s">
        <v>56</v>
      </c>
      <c r="N666" t="s">
        <v>30</v>
      </c>
      <c r="O666" t="s">
        <v>58</v>
      </c>
      <c r="P666" t="s">
        <v>134</v>
      </c>
      <c r="R666" t="s">
        <v>60</v>
      </c>
      <c r="S666" t="s">
        <v>89</v>
      </c>
      <c r="T666" t="s">
        <v>101</v>
      </c>
      <c r="U666" t="s">
        <v>50</v>
      </c>
      <c r="V666" t="s">
        <v>63</v>
      </c>
      <c r="W666" t="s">
        <v>64</v>
      </c>
      <c r="X666" t="s">
        <v>125</v>
      </c>
      <c r="Y666" t="s">
        <v>53</v>
      </c>
      <c r="Z666" t="s">
        <v>40</v>
      </c>
      <c r="AA666" t="s">
        <v>41</v>
      </c>
      <c r="AB666" s="2" t="s">
        <v>795</v>
      </c>
      <c r="AC666" t="s">
        <v>85</v>
      </c>
      <c r="AT666" s="2" t="s">
        <v>796</v>
      </c>
    </row>
    <row r="667" spans="5:46" x14ac:dyDescent="0.4">
      <c r="E667">
        <v>1</v>
      </c>
      <c r="F667">
        <v>863</v>
      </c>
      <c r="G667" t="s">
        <v>25</v>
      </c>
      <c r="H667" s="1">
        <v>45575.359027777777</v>
      </c>
      <c r="I667" t="s">
        <v>26</v>
      </c>
      <c r="K667" t="s">
        <v>237</v>
      </c>
      <c r="L667" t="s">
        <v>637</v>
      </c>
      <c r="M667" t="s">
        <v>29</v>
      </c>
      <c r="N667" t="s">
        <v>46</v>
      </c>
      <c r="O667" t="s">
        <v>58</v>
      </c>
      <c r="P667" t="s">
        <v>32</v>
      </c>
      <c r="R667" t="s">
        <v>34</v>
      </c>
      <c r="S667" t="s">
        <v>74</v>
      </c>
      <c r="U667" t="s">
        <v>50</v>
      </c>
      <c r="V667" t="s">
        <v>103</v>
      </c>
      <c r="W667" t="s">
        <v>91</v>
      </c>
      <c r="Z667" t="s">
        <v>40</v>
      </c>
      <c r="AA667" t="s">
        <v>54</v>
      </c>
    </row>
    <row r="668" spans="5:46" x14ac:dyDescent="0.4">
      <c r="E668">
        <v>1</v>
      </c>
      <c r="F668">
        <v>863</v>
      </c>
      <c r="G668" t="s">
        <v>25</v>
      </c>
      <c r="H668" s="1">
        <v>45575.359027777777</v>
      </c>
      <c r="I668" t="s">
        <v>26</v>
      </c>
      <c r="K668" t="s">
        <v>87</v>
      </c>
      <c r="L668" t="s">
        <v>637</v>
      </c>
      <c r="M668" t="s">
        <v>29</v>
      </c>
      <c r="N668" t="s">
        <v>122</v>
      </c>
      <c r="O668" t="s">
        <v>31</v>
      </c>
      <c r="Q668" t="s">
        <v>114</v>
      </c>
      <c r="R668" t="s">
        <v>33</v>
      </c>
      <c r="S668" t="s">
        <v>60</v>
      </c>
      <c r="T668" t="s">
        <v>89</v>
      </c>
      <c r="U668" t="s">
        <v>50</v>
      </c>
      <c r="V668" t="s">
        <v>103</v>
      </c>
      <c r="W668" t="s">
        <v>64</v>
      </c>
      <c r="X668" t="s">
        <v>75</v>
      </c>
      <c r="Y668" t="s">
        <v>53</v>
      </c>
      <c r="Z668" t="s">
        <v>40</v>
      </c>
      <c r="AA668" t="s">
        <v>54</v>
      </c>
    </row>
    <row r="669" spans="5:46" x14ac:dyDescent="0.4">
      <c r="E669">
        <v>1</v>
      </c>
      <c r="F669">
        <v>863</v>
      </c>
      <c r="G669" t="s">
        <v>25</v>
      </c>
      <c r="H669" s="1">
        <v>45575.35833333333</v>
      </c>
      <c r="I669" t="s">
        <v>26</v>
      </c>
      <c r="K669" t="s">
        <v>87</v>
      </c>
      <c r="L669" t="s">
        <v>637</v>
      </c>
      <c r="M669" t="s">
        <v>56</v>
      </c>
      <c r="N669" t="s">
        <v>46</v>
      </c>
      <c r="O669" t="s">
        <v>58</v>
      </c>
      <c r="P669" t="s">
        <v>32</v>
      </c>
      <c r="R669" t="s">
        <v>74</v>
      </c>
      <c r="U669" t="s">
        <v>50</v>
      </c>
      <c r="V669" t="s">
        <v>115</v>
      </c>
      <c r="W669" t="s">
        <v>39</v>
      </c>
      <c r="AA669" t="s">
        <v>41</v>
      </c>
    </row>
    <row r="670" spans="5:46" x14ac:dyDescent="0.4">
      <c r="E670">
        <v>1</v>
      </c>
      <c r="F670">
        <v>863</v>
      </c>
      <c r="G670" t="s">
        <v>25</v>
      </c>
      <c r="H670" s="1">
        <v>45575.35833333333</v>
      </c>
      <c r="I670" t="s">
        <v>26</v>
      </c>
      <c r="K670" t="s">
        <v>27</v>
      </c>
      <c r="L670" t="s">
        <v>637</v>
      </c>
      <c r="M670" t="s">
        <v>56</v>
      </c>
      <c r="N670" t="s">
        <v>30</v>
      </c>
      <c r="O670" t="s">
        <v>31</v>
      </c>
      <c r="Q670" t="s">
        <v>104</v>
      </c>
      <c r="R670" t="s">
        <v>61</v>
      </c>
      <c r="S670" t="s">
        <v>101</v>
      </c>
      <c r="T670" t="s">
        <v>110</v>
      </c>
      <c r="U670" t="s">
        <v>50</v>
      </c>
      <c r="V670" t="s">
        <v>51</v>
      </c>
      <c r="W670" t="s">
        <v>52</v>
      </c>
      <c r="X670" t="s">
        <v>178</v>
      </c>
      <c r="Y670" t="s">
        <v>71</v>
      </c>
      <c r="Z670" t="s">
        <v>40</v>
      </c>
      <c r="AA670" t="s">
        <v>41</v>
      </c>
      <c r="AB670" t="s">
        <v>797</v>
      </c>
      <c r="AC670" t="s">
        <v>44</v>
      </c>
      <c r="AD670" t="s">
        <v>82</v>
      </c>
      <c r="AE670" t="s">
        <v>189</v>
      </c>
    </row>
    <row r="671" spans="5:46" x14ac:dyDescent="0.4">
      <c r="E671">
        <v>1</v>
      </c>
      <c r="F671">
        <v>863</v>
      </c>
      <c r="G671" t="s">
        <v>25</v>
      </c>
      <c r="H671" s="1">
        <v>45575.35833333333</v>
      </c>
      <c r="I671" t="s">
        <v>26</v>
      </c>
      <c r="K671" t="s">
        <v>237</v>
      </c>
      <c r="L671" t="s">
        <v>637</v>
      </c>
      <c r="M671" t="s">
        <v>73</v>
      </c>
      <c r="N671" t="s">
        <v>30</v>
      </c>
      <c r="O671" t="s">
        <v>58</v>
      </c>
      <c r="P671" t="s">
        <v>798</v>
      </c>
      <c r="R671" t="s">
        <v>47</v>
      </c>
      <c r="S671" t="s">
        <v>89</v>
      </c>
      <c r="T671" t="s">
        <v>110</v>
      </c>
      <c r="U671" t="s">
        <v>102</v>
      </c>
      <c r="W671" t="s">
        <v>799</v>
      </c>
      <c r="Z671" t="s">
        <v>40</v>
      </c>
      <c r="AA671" t="s">
        <v>54</v>
      </c>
      <c r="AT671" t="s">
        <v>800</v>
      </c>
    </row>
    <row r="672" spans="5:46" x14ac:dyDescent="0.4">
      <c r="E672">
        <v>1</v>
      </c>
      <c r="F672">
        <v>863</v>
      </c>
      <c r="G672" t="s">
        <v>25</v>
      </c>
      <c r="H672" s="1">
        <v>45575.35833333333</v>
      </c>
      <c r="I672" t="s">
        <v>26</v>
      </c>
      <c r="K672" t="s">
        <v>237</v>
      </c>
      <c r="L672" t="s">
        <v>637</v>
      </c>
      <c r="M672" t="s">
        <v>56</v>
      </c>
      <c r="N672" t="s">
        <v>30</v>
      </c>
      <c r="O672" t="s">
        <v>31</v>
      </c>
      <c r="Q672" t="s">
        <v>114</v>
      </c>
      <c r="R672" t="s">
        <v>34</v>
      </c>
      <c r="S672" t="s">
        <v>74</v>
      </c>
      <c r="T672" t="s">
        <v>48</v>
      </c>
      <c r="U672" t="s">
        <v>157</v>
      </c>
      <c r="V672" t="s">
        <v>37</v>
      </c>
      <c r="W672" t="s">
        <v>75</v>
      </c>
      <c r="X672" t="s">
        <v>91</v>
      </c>
      <c r="Y672" t="s">
        <v>70</v>
      </c>
      <c r="Z672" t="s">
        <v>40</v>
      </c>
      <c r="AA672" t="s">
        <v>41</v>
      </c>
      <c r="AB672" t="s">
        <v>801</v>
      </c>
      <c r="AC672" t="s">
        <v>78</v>
      </c>
      <c r="AD672" t="s">
        <v>79</v>
      </c>
    </row>
    <row r="673" spans="5:46" ht="75" x14ac:dyDescent="0.4">
      <c r="E673">
        <v>1</v>
      </c>
      <c r="F673">
        <v>863</v>
      </c>
      <c r="G673" t="s">
        <v>25</v>
      </c>
      <c r="H673" s="1">
        <v>45575.35833333333</v>
      </c>
      <c r="I673" t="s">
        <v>26</v>
      </c>
      <c r="K673" t="s">
        <v>237</v>
      </c>
      <c r="L673" t="s">
        <v>637</v>
      </c>
      <c r="M673" t="s">
        <v>73</v>
      </c>
      <c r="N673" t="s">
        <v>30</v>
      </c>
      <c r="O673" t="s">
        <v>58</v>
      </c>
      <c r="P673" t="s">
        <v>59</v>
      </c>
      <c r="R673" t="s">
        <v>47</v>
      </c>
      <c r="U673" t="s">
        <v>50</v>
      </c>
      <c r="V673" t="s">
        <v>63</v>
      </c>
      <c r="W673" t="s">
        <v>125</v>
      </c>
      <c r="X673" t="s">
        <v>53</v>
      </c>
      <c r="Z673" t="s">
        <v>40</v>
      </c>
      <c r="AA673" t="s">
        <v>41</v>
      </c>
      <c r="AB673" s="2" t="s">
        <v>802</v>
      </c>
      <c r="AC673" t="s">
        <v>44</v>
      </c>
      <c r="AD673" t="s">
        <v>82</v>
      </c>
      <c r="AE673" t="s">
        <v>83</v>
      </c>
      <c r="AF673" t="s">
        <v>84</v>
      </c>
      <c r="AG673" t="s">
        <v>85</v>
      </c>
      <c r="AT673" t="s">
        <v>803</v>
      </c>
    </row>
    <row r="674" spans="5:46" x14ac:dyDescent="0.4">
      <c r="E674">
        <v>1</v>
      </c>
      <c r="F674">
        <v>863</v>
      </c>
      <c r="G674" t="s">
        <v>25</v>
      </c>
      <c r="H674" s="1">
        <v>45575.35833333333</v>
      </c>
      <c r="I674" t="s">
        <v>26</v>
      </c>
      <c r="K674" t="s">
        <v>55</v>
      </c>
      <c r="L674" t="s">
        <v>637</v>
      </c>
      <c r="M674" t="s">
        <v>29</v>
      </c>
      <c r="N674" t="s">
        <v>46</v>
      </c>
      <c r="O674" t="s">
        <v>58</v>
      </c>
      <c r="P674" t="s">
        <v>108</v>
      </c>
      <c r="R674" t="s">
        <v>61</v>
      </c>
      <c r="S674" t="s">
        <v>89</v>
      </c>
      <c r="T674" t="s">
        <v>154</v>
      </c>
      <c r="U674" t="s">
        <v>36</v>
      </c>
      <c r="V674" t="s">
        <v>103</v>
      </c>
      <c r="W674" t="s">
        <v>52</v>
      </c>
      <c r="X674" t="s">
        <v>125</v>
      </c>
      <c r="Z674" t="s">
        <v>40</v>
      </c>
      <c r="AA674" t="s">
        <v>54</v>
      </c>
    </row>
    <row r="675" spans="5:46" x14ac:dyDescent="0.4">
      <c r="E675">
        <v>1</v>
      </c>
      <c r="F675">
        <v>863</v>
      </c>
      <c r="G675" t="s">
        <v>25</v>
      </c>
      <c r="H675" s="1">
        <v>45575.35833333333</v>
      </c>
      <c r="I675" t="s">
        <v>26</v>
      </c>
      <c r="K675" t="s">
        <v>142</v>
      </c>
      <c r="L675" t="s">
        <v>637</v>
      </c>
      <c r="M675" t="s">
        <v>56</v>
      </c>
      <c r="N675" t="s">
        <v>66</v>
      </c>
      <c r="O675" t="s">
        <v>31</v>
      </c>
      <c r="Q675" t="s">
        <v>104</v>
      </c>
      <c r="R675" t="s">
        <v>89</v>
      </c>
      <c r="U675" t="s">
        <v>50</v>
      </c>
      <c r="W675" t="s">
        <v>52</v>
      </c>
      <c r="Z675" t="s">
        <v>40</v>
      </c>
      <c r="AA675" t="s">
        <v>54</v>
      </c>
    </row>
    <row r="676" spans="5:46" x14ac:dyDescent="0.4">
      <c r="E676">
        <v>1</v>
      </c>
      <c r="F676">
        <v>863</v>
      </c>
      <c r="G676" t="s">
        <v>25</v>
      </c>
      <c r="H676" s="1">
        <v>45575.35833333333</v>
      </c>
      <c r="I676" t="s">
        <v>26</v>
      </c>
      <c r="K676" t="s">
        <v>237</v>
      </c>
      <c r="L676" t="s">
        <v>637</v>
      </c>
      <c r="M676" t="s">
        <v>56</v>
      </c>
      <c r="N676" t="s">
        <v>66</v>
      </c>
      <c r="O676" t="s">
        <v>31</v>
      </c>
      <c r="Q676" t="s">
        <v>104</v>
      </c>
      <c r="R676" t="s">
        <v>61</v>
      </c>
      <c r="S676" t="s">
        <v>154</v>
      </c>
      <c r="T676" t="s">
        <v>48</v>
      </c>
      <c r="U676" t="s">
        <v>132</v>
      </c>
      <c r="V676" t="s">
        <v>115</v>
      </c>
      <c r="W676" t="s">
        <v>52</v>
      </c>
      <c r="X676" t="s">
        <v>91</v>
      </c>
      <c r="Y676" t="s">
        <v>99</v>
      </c>
      <c r="Z676" t="s">
        <v>40</v>
      </c>
      <c r="AA676" t="s">
        <v>54</v>
      </c>
      <c r="AT676" t="s">
        <v>183</v>
      </c>
    </row>
    <row r="677" spans="5:46" x14ac:dyDescent="0.4">
      <c r="E677">
        <v>1</v>
      </c>
      <c r="F677">
        <v>863</v>
      </c>
      <c r="G677" t="s">
        <v>25</v>
      </c>
      <c r="H677" s="1">
        <v>45575.35833333333</v>
      </c>
      <c r="I677" t="s">
        <v>26</v>
      </c>
      <c r="K677" t="s">
        <v>55</v>
      </c>
      <c r="L677" t="s">
        <v>637</v>
      </c>
      <c r="M677" t="s">
        <v>73</v>
      </c>
      <c r="N677" t="s">
        <v>57</v>
      </c>
      <c r="O677" t="s">
        <v>58</v>
      </c>
      <c r="P677" t="s">
        <v>108</v>
      </c>
      <c r="R677" t="s">
        <v>34</v>
      </c>
      <c r="S677" t="s">
        <v>89</v>
      </c>
      <c r="T677" t="s">
        <v>101</v>
      </c>
      <c r="U677" t="s">
        <v>50</v>
      </c>
      <c r="V677" t="s">
        <v>36</v>
      </c>
      <c r="W677" t="s">
        <v>105</v>
      </c>
      <c r="X677" t="s">
        <v>178</v>
      </c>
      <c r="Y677" t="s">
        <v>70</v>
      </c>
      <c r="Z677" t="s">
        <v>40</v>
      </c>
      <c r="AA677" t="s">
        <v>41</v>
      </c>
      <c r="AB677" t="s">
        <v>804</v>
      </c>
      <c r="AC677" t="s">
        <v>78</v>
      </c>
      <c r="AD677" t="s">
        <v>84</v>
      </c>
      <c r="AE677" t="s">
        <v>85</v>
      </c>
      <c r="AT677" t="s">
        <v>278</v>
      </c>
    </row>
    <row r="678" spans="5:46" x14ac:dyDescent="0.4">
      <c r="E678">
        <v>1</v>
      </c>
      <c r="F678">
        <v>863</v>
      </c>
      <c r="G678" t="s">
        <v>25</v>
      </c>
      <c r="H678" s="1">
        <v>45575.35833333333</v>
      </c>
      <c r="I678" t="s">
        <v>26</v>
      </c>
      <c r="K678" t="s">
        <v>87</v>
      </c>
      <c r="L678" t="s">
        <v>637</v>
      </c>
      <c r="M678" t="s">
        <v>73</v>
      </c>
      <c r="N678" t="s">
        <v>30</v>
      </c>
      <c r="O678" t="s">
        <v>58</v>
      </c>
      <c r="P678" t="s">
        <v>32</v>
      </c>
      <c r="R678" t="s">
        <v>34</v>
      </c>
      <c r="S678" t="s">
        <v>74</v>
      </c>
      <c r="T678" t="s">
        <v>61</v>
      </c>
      <c r="U678" t="s">
        <v>36</v>
      </c>
      <c r="W678" t="s">
        <v>64</v>
      </c>
      <c r="Z678" t="s">
        <v>40</v>
      </c>
      <c r="AA678" t="s">
        <v>41</v>
      </c>
      <c r="AB678" t="s">
        <v>424</v>
      </c>
      <c r="AC678" t="s">
        <v>84</v>
      </c>
      <c r="AD678" t="s">
        <v>85</v>
      </c>
    </row>
    <row r="679" spans="5:46" x14ac:dyDescent="0.4">
      <c r="E679">
        <v>1</v>
      </c>
      <c r="F679">
        <v>863</v>
      </c>
      <c r="G679" t="s">
        <v>25</v>
      </c>
      <c r="H679" s="1">
        <v>45575.357638888891</v>
      </c>
      <c r="I679" t="s">
        <v>26</v>
      </c>
      <c r="K679" t="s">
        <v>87</v>
      </c>
      <c r="L679" t="s">
        <v>637</v>
      </c>
      <c r="M679" t="s">
        <v>29</v>
      </c>
      <c r="N679" t="s">
        <v>30</v>
      </c>
      <c r="O679" t="s">
        <v>58</v>
      </c>
      <c r="P679" t="s">
        <v>108</v>
      </c>
      <c r="R679" t="s">
        <v>118</v>
      </c>
      <c r="S679" t="s">
        <v>48</v>
      </c>
      <c r="U679" t="s">
        <v>50</v>
      </c>
      <c r="V679" t="s">
        <v>103</v>
      </c>
      <c r="W679" t="s">
        <v>52</v>
      </c>
      <c r="Z679" t="s">
        <v>40</v>
      </c>
      <c r="AA679" t="s">
        <v>54</v>
      </c>
    </row>
    <row r="680" spans="5:46" x14ac:dyDescent="0.4">
      <c r="E680">
        <v>1</v>
      </c>
      <c r="F680">
        <v>863</v>
      </c>
      <c r="G680" t="s">
        <v>25</v>
      </c>
      <c r="H680" s="1">
        <v>45575.357638888891</v>
      </c>
      <c r="I680" t="s">
        <v>26</v>
      </c>
      <c r="K680" t="s">
        <v>142</v>
      </c>
      <c r="L680" t="s">
        <v>637</v>
      </c>
      <c r="M680" t="s">
        <v>73</v>
      </c>
      <c r="N680" t="s">
        <v>57</v>
      </c>
      <c r="O680" t="s">
        <v>58</v>
      </c>
      <c r="P680" t="s">
        <v>108</v>
      </c>
      <c r="R680" t="s">
        <v>61</v>
      </c>
      <c r="S680" t="s">
        <v>49</v>
      </c>
      <c r="T680" t="s">
        <v>90</v>
      </c>
      <c r="U680" t="s">
        <v>50</v>
      </c>
      <c r="W680" t="s">
        <v>52</v>
      </c>
      <c r="X680" t="s">
        <v>105</v>
      </c>
      <c r="Z680" t="s">
        <v>40</v>
      </c>
      <c r="AA680" t="s">
        <v>54</v>
      </c>
    </row>
    <row r="681" spans="5:46" x14ac:dyDescent="0.4">
      <c r="E681">
        <v>1</v>
      </c>
      <c r="F681">
        <v>863</v>
      </c>
      <c r="G681" t="s">
        <v>25</v>
      </c>
      <c r="H681" s="1">
        <v>45575.357638888891</v>
      </c>
      <c r="I681" t="s">
        <v>26</v>
      </c>
      <c r="K681" t="s">
        <v>142</v>
      </c>
      <c r="L681" t="s">
        <v>637</v>
      </c>
      <c r="M681" t="s">
        <v>73</v>
      </c>
      <c r="N681" t="s">
        <v>57</v>
      </c>
      <c r="O681" t="s">
        <v>58</v>
      </c>
      <c r="P681" t="s">
        <v>108</v>
      </c>
      <c r="R681" t="s">
        <v>60</v>
      </c>
      <c r="U681" t="s">
        <v>50</v>
      </c>
      <c r="W681" t="s">
        <v>39</v>
      </c>
      <c r="Z681" t="s">
        <v>40</v>
      </c>
      <c r="AA681" t="s">
        <v>41</v>
      </c>
      <c r="AB681" t="s">
        <v>805</v>
      </c>
      <c r="AC681" t="s">
        <v>84</v>
      </c>
    </row>
    <row r="682" spans="5:46" x14ac:dyDescent="0.4">
      <c r="E682">
        <v>1</v>
      </c>
      <c r="F682">
        <v>863</v>
      </c>
      <c r="G682" t="s">
        <v>25</v>
      </c>
      <c r="H682" s="1">
        <v>45575.357638888891</v>
      </c>
      <c r="I682" t="s">
        <v>26</v>
      </c>
      <c r="K682" t="s">
        <v>237</v>
      </c>
      <c r="L682" t="s">
        <v>637</v>
      </c>
      <c r="M682" t="s">
        <v>29</v>
      </c>
      <c r="N682" t="s">
        <v>122</v>
      </c>
      <c r="O682" t="s">
        <v>31</v>
      </c>
      <c r="Q682" t="s">
        <v>104</v>
      </c>
      <c r="R682" t="s">
        <v>74</v>
      </c>
      <c r="S682" t="s">
        <v>89</v>
      </c>
      <c r="T682" t="s">
        <v>118</v>
      </c>
      <c r="U682" t="s">
        <v>50</v>
      </c>
      <c r="W682" t="s">
        <v>53</v>
      </c>
      <c r="Z682" t="s">
        <v>40</v>
      </c>
      <c r="AA682" t="s">
        <v>54</v>
      </c>
    </row>
    <row r="683" spans="5:46" x14ac:dyDescent="0.4">
      <c r="E683">
        <v>1</v>
      </c>
      <c r="F683">
        <v>863</v>
      </c>
      <c r="G683" t="s">
        <v>25</v>
      </c>
      <c r="H683" s="1">
        <v>45575.357638888891</v>
      </c>
      <c r="I683" t="s">
        <v>26</v>
      </c>
      <c r="K683" t="s">
        <v>237</v>
      </c>
      <c r="L683" t="s">
        <v>637</v>
      </c>
      <c r="M683" t="s">
        <v>73</v>
      </c>
      <c r="N683" t="s">
        <v>30</v>
      </c>
      <c r="O683" t="s">
        <v>58</v>
      </c>
      <c r="P683" t="s">
        <v>134</v>
      </c>
      <c r="R683" t="s">
        <v>47</v>
      </c>
      <c r="S683" t="s">
        <v>61</v>
      </c>
      <c r="T683" t="s">
        <v>49</v>
      </c>
      <c r="U683" t="s">
        <v>50</v>
      </c>
      <c r="V683" t="s">
        <v>36</v>
      </c>
      <c r="W683" t="s">
        <v>38</v>
      </c>
      <c r="X683" t="s">
        <v>178</v>
      </c>
      <c r="Y683" t="s">
        <v>39</v>
      </c>
      <c r="Z683" t="s">
        <v>40</v>
      </c>
      <c r="AA683" t="s">
        <v>41</v>
      </c>
      <c r="AB683" t="s">
        <v>457</v>
      </c>
      <c r="AC683" t="s">
        <v>43</v>
      </c>
      <c r="AD683" t="s">
        <v>82</v>
      </c>
    </row>
    <row r="684" spans="5:46" x14ac:dyDescent="0.4">
      <c r="E684">
        <v>1</v>
      </c>
      <c r="F684">
        <v>863</v>
      </c>
      <c r="G684" t="s">
        <v>25</v>
      </c>
      <c r="H684" s="1">
        <v>45575.357638888891</v>
      </c>
      <c r="I684" t="s">
        <v>26</v>
      </c>
      <c r="K684" t="s">
        <v>87</v>
      </c>
      <c r="L684" t="s">
        <v>637</v>
      </c>
      <c r="M684" t="s">
        <v>73</v>
      </c>
      <c r="N684" t="s">
        <v>46</v>
      </c>
      <c r="O684" t="s">
        <v>58</v>
      </c>
      <c r="P684" t="s">
        <v>32</v>
      </c>
      <c r="R684" t="s">
        <v>74</v>
      </c>
      <c r="U684" t="s">
        <v>50</v>
      </c>
      <c r="V684" t="s">
        <v>115</v>
      </c>
      <c r="W684" t="s">
        <v>105</v>
      </c>
      <c r="X684" t="s">
        <v>178</v>
      </c>
      <c r="Y684" t="s">
        <v>39</v>
      </c>
      <c r="Z684" t="s">
        <v>40</v>
      </c>
      <c r="AA684" t="s">
        <v>54</v>
      </c>
    </row>
    <row r="685" spans="5:46" ht="337.5" x14ac:dyDescent="0.4">
      <c r="E685">
        <v>1</v>
      </c>
      <c r="F685">
        <v>863</v>
      </c>
      <c r="G685" t="s">
        <v>25</v>
      </c>
      <c r="H685" s="1">
        <v>45575.356944444444</v>
      </c>
      <c r="I685" t="s">
        <v>26</v>
      </c>
      <c r="K685" t="s">
        <v>55</v>
      </c>
      <c r="L685" t="s">
        <v>637</v>
      </c>
      <c r="M685" t="s">
        <v>56</v>
      </c>
      <c r="N685" t="s">
        <v>30</v>
      </c>
      <c r="O685" t="s">
        <v>31</v>
      </c>
      <c r="Q685" t="s">
        <v>88</v>
      </c>
      <c r="R685" t="s">
        <v>34</v>
      </c>
      <c r="S685" t="s">
        <v>74</v>
      </c>
      <c r="T685" t="s">
        <v>154</v>
      </c>
      <c r="U685" t="s">
        <v>50</v>
      </c>
      <c r="V685" t="s">
        <v>63</v>
      </c>
      <c r="W685" t="s">
        <v>105</v>
      </c>
      <c r="X685" t="s">
        <v>106</v>
      </c>
      <c r="Z685" t="s">
        <v>40</v>
      </c>
      <c r="AA685" t="s">
        <v>41</v>
      </c>
      <c r="AB685" s="2" t="s">
        <v>806</v>
      </c>
      <c r="AC685" t="s">
        <v>44</v>
      </c>
      <c r="AD685" t="s">
        <v>81</v>
      </c>
    </row>
    <row r="686" spans="5:46" x14ac:dyDescent="0.4">
      <c r="E686">
        <v>1</v>
      </c>
      <c r="F686">
        <v>863</v>
      </c>
      <c r="G686" t="s">
        <v>25</v>
      </c>
      <c r="H686" s="1">
        <v>45575.356944444444</v>
      </c>
      <c r="I686" t="s">
        <v>26</v>
      </c>
      <c r="K686" t="s">
        <v>142</v>
      </c>
      <c r="L686" t="s">
        <v>637</v>
      </c>
      <c r="M686" t="s">
        <v>73</v>
      </c>
      <c r="N686" t="s">
        <v>30</v>
      </c>
      <c r="O686" t="s">
        <v>31</v>
      </c>
      <c r="Q686" t="s">
        <v>104</v>
      </c>
      <c r="R686" t="s">
        <v>89</v>
      </c>
      <c r="U686" t="s">
        <v>51</v>
      </c>
      <c r="V686" t="s">
        <v>36</v>
      </c>
      <c r="W686" t="s">
        <v>75</v>
      </c>
      <c r="X686" t="s">
        <v>38</v>
      </c>
      <c r="Y686" t="s">
        <v>178</v>
      </c>
      <c r="Z686" t="s">
        <v>40</v>
      </c>
      <c r="AA686" t="s">
        <v>54</v>
      </c>
    </row>
    <row r="687" spans="5:46" x14ac:dyDescent="0.4">
      <c r="E687">
        <v>1</v>
      </c>
      <c r="F687">
        <v>863</v>
      </c>
      <c r="G687" t="s">
        <v>25</v>
      </c>
      <c r="H687" s="1">
        <v>45575.356249999997</v>
      </c>
      <c r="I687" t="s">
        <v>26</v>
      </c>
      <c r="K687" t="s">
        <v>87</v>
      </c>
      <c r="L687" t="s">
        <v>637</v>
      </c>
      <c r="M687" t="s">
        <v>56</v>
      </c>
      <c r="N687" t="s">
        <v>122</v>
      </c>
      <c r="O687" t="s">
        <v>31</v>
      </c>
      <c r="Q687" t="s">
        <v>114</v>
      </c>
      <c r="R687" t="s">
        <v>61</v>
      </c>
      <c r="S687" t="s">
        <v>118</v>
      </c>
      <c r="T687" t="s">
        <v>48</v>
      </c>
      <c r="U687" t="s">
        <v>36</v>
      </c>
      <c r="V687" t="s">
        <v>102</v>
      </c>
      <c r="W687" t="s">
        <v>125</v>
      </c>
      <c r="X687" t="s">
        <v>91</v>
      </c>
      <c r="Y687" t="s">
        <v>99</v>
      </c>
      <c r="Z687" t="s">
        <v>40</v>
      </c>
      <c r="AA687" t="s">
        <v>41</v>
      </c>
      <c r="AB687" t="s">
        <v>256</v>
      </c>
      <c r="AC687" t="s">
        <v>44</v>
      </c>
    </row>
    <row r="688" spans="5:46" x14ac:dyDescent="0.4">
      <c r="E688">
        <v>1</v>
      </c>
      <c r="F688">
        <v>863</v>
      </c>
      <c r="G688" t="s">
        <v>25</v>
      </c>
      <c r="H688" s="1">
        <v>45575.356249999997</v>
      </c>
      <c r="I688" t="s">
        <v>26</v>
      </c>
      <c r="K688" t="s">
        <v>87</v>
      </c>
      <c r="L688" t="s">
        <v>637</v>
      </c>
      <c r="M688" t="s">
        <v>29</v>
      </c>
      <c r="N688" t="s">
        <v>66</v>
      </c>
      <c r="O688" t="s">
        <v>31</v>
      </c>
      <c r="Q688" t="s">
        <v>807</v>
      </c>
      <c r="R688" t="s">
        <v>47</v>
      </c>
      <c r="S688" t="s">
        <v>61</v>
      </c>
      <c r="T688" t="s">
        <v>110</v>
      </c>
      <c r="U688" t="s">
        <v>50</v>
      </c>
      <c r="V688" t="s">
        <v>115</v>
      </c>
      <c r="W688" t="s">
        <v>39</v>
      </c>
      <c r="Z688" t="s">
        <v>40</v>
      </c>
      <c r="AA688" t="s">
        <v>54</v>
      </c>
    </row>
    <row r="689" spans="5:46" x14ac:dyDescent="0.4">
      <c r="E689">
        <v>1</v>
      </c>
      <c r="F689">
        <v>863</v>
      </c>
      <c r="G689" t="s">
        <v>25</v>
      </c>
      <c r="H689" s="1">
        <v>45575.354166666664</v>
      </c>
      <c r="I689" t="s">
        <v>26</v>
      </c>
      <c r="K689" t="s">
        <v>237</v>
      </c>
      <c r="L689" t="s">
        <v>637</v>
      </c>
      <c r="M689" t="s">
        <v>56</v>
      </c>
      <c r="N689" t="s">
        <v>30</v>
      </c>
      <c r="O689" t="s">
        <v>31</v>
      </c>
      <c r="Q689" t="s">
        <v>32</v>
      </c>
      <c r="R689" t="s">
        <v>101</v>
      </c>
      <c r="S689" t="s">
        <v>110</v>
      </c>
      <c r="U689" t="s">
        <v>51</v>
      </c>
      <c r="V689" t="s">
        <v>63</v>
      </c>
      <c r="W689" t="s">
        <v>53</v>
      </c>
      <c r="X689" t="s">
        <v>72</v>
      </c>
      <c r="Z689" t="s">
        <v>40</v>
      </c>
      <c r="AA689" t="s">
        <v>54</v>
      </c>
    </row>
    <row r="690" spans="5:46" x14ac:dyDescent="0.4">
      <c r="E690">
        <v>1</v>
      </c>
      <c r="F690">
        <v>863</v>
      </c>
      <c r="G690" t="s">
        <v>25</v>
      </c>
      <c r="H690" s="1">
        <v>45574.583333333336</v>
      </c>
      <c r="I690" t="s">
        <v>26</v>
      </c>
      <c r="K690" t="s">
        <v>435</v>
      </c>
      <c r="L690" t="s">
        <v>497</v>
      </c>
      <c r="M690" t="s">
        <v>73</v>
      </c>
      <c r="N690" t="s">
        <v>57</v>
      </c>
      <c r="O690" t="s">
        <v>31</v>
      </c>
      <c r="Q690" t="s">
        <v>808</v>
      </c>
      <c r="R690" t="s">
        <v>33</v>
      </c>
      <c r="S690" t="s">
        <v>74</v>
      </c>
      <c r="T690" t="s">
        <v>61</v>
      </c>
      <c r="U690" t="s">
        <v>36</v>
      </c>
      <c r="V690" t="s">
        <v>63</v>
      </c>
      <c r="W690" t="s">
        <v>105</v>
      </c>
      <c r="X690" t="s">
        <v>38</v>
      </c>
      <c r="Y690" t="s">
        <v>109</v>
      </c>
      <c r="Z690" t="s">
        <v>40</v>
      </c>
      <c r="AA690" t="s">
        <v>41</v>
      </c>
      <c r="AB690" t="s">
        <v>809</v>
      </c>
      <c r="AC690" t="s">
        <v>77</v>
      </c>
      <c r="AD690" t="s">
        <v>78</v>
      </c>
      <c r="AE690" t="s">
        <v>79</v>
      </c>
      <c r="AF690" t="s">
        <v>80</v>
      </c>
      <c r="AG690" t="s">
        <v>93</v>
      </c>
      <c r="AH690" t="s">
        <v>43</v>
      </c>
      <c r="AI690" t="s">
        <v>44</v>
      </c>
      <c r="AJ690" t="s">
        <v>94</v>
      </c>
      <c r="AK690" t="s">
        <v>95</v>
      </c>
      <c r="AL690" t="s">
        <v>96</v>
      </c>
      <c r="AM690" t="s">
        <v>81</v>
      </c>
      <c r="AN690" t="s">
        <v>82</v>
      </c>
      <c r="AO690" t="s">
        <v>83</v>
      </c>
      <c r="AP690" t="s">
        <v>84</v>
      </c>
      <c r="AQ690" t="s">
        <v>85</v>
      </c>
      <c r="AR690" t="s">
        <v>97</v>
      </c>
      <c r="AS690" t="s">
        <v>174</v>
      </c>
      <c r="AT690" t="s">
        <v>810</v>
      </c>
    </row>
    <row r="691" spans="5:46" ht="187.5" x14ac:dyDescent="0.4">
      <c r="E691">
        <v>1</v>
      </c>
      <c r="F691">
        <v>863</v>
      </c>
      <c r="G691" t="s">
        <v>25</v>
      </c>
      <c r="H691" s="1">
        <v>45574.583333333336</v>
      </c>
      <c r="I691" t="s">
        <v>26</v>
      </c>
      <c r="K691" t="s">
        <v>435</v>
      </c>
      <c r="L691" t="s">
        <v>497</v>
      </c>
      <c r="M691" t="s">
        <v>56</v>
      </c>
      <c r="N691" t="s">
        <v>57</v>
      </c>
      <c r="O691" t="s">
        <v>58</v>
      </c>
      <c r="P691" t="s">
        <v>811</v>
      </c>
      <c r="R691" t="s">
        <v>61</v>
      </c>
      <c r="S691" t="s">
        <v>89</v>
      </c>
      <c r="T691" t="s">
        <v>117</v>
      </c>
      <c r="U691" t="s">
        <v>132</v>
      </c>
      <c r="V691" t="s">
        <v>68</v>
      </c>
      <c r="W691" t="s">
        <v>38</v>
      </c>
      <c r="X691" t="s">
        <v>39</v>
      </c>
      <c r="Y691" t="s">
        <v>111</v>
      </c>
      <c r="Z691" t="s">
        <v>40</v>
      </c>
      <c r="AA691" t="s">
        <v>41</v>
      </c>
      <c r="AB691" s="2" t="s">
        <v>812</v>
      </c>
      <c r="AC691" t="s">
        <v>93</v>
      </c>
      <c r="AD691" t="s">
        <v>82</v>
      </c>
      <c r="AT691" t="s">
        <v>813</v>
      </c>
    </row>
    <row r="692" spans="5:46" ht="225" x14ac:dyDescent="0.4">
      <c r="E692">
        <v>1</v>
      </c>
      <c r="F692">
        <v>863</v>
      </c>
      <c r="G692" t="s">
        <v>25</v>
      </c>
      <c r="H692" s="1">
        <v>45574.581250000003</v>
      </c>
      <c r="I692" t="s">
        <v>26</v>
      </c>
      <c r="K692" t="s">
        <v>435</v>
      </c>
      <c r="L692" t="s">
        <v>497</v>
      </c>
      <c r="M692" t="s">
        <v>73</v>
      </c>
      <c r="N692" t="s">
        <v>57</v>
      </c>
      <c r="O692" t="s">
        <v>31</v>
      </c>
      <c r="Q692" t="s">
        <v>114</v>
      </c>
      <c r="R692" t="s">
        <v>48</v>
      </c>
      <c r="S692" t="s">
        <v>62</v>
      </c>
      <c r="T692" t="s">
        <v>110</v>
      </c>
      <c r="U692" t="s">
        <v>103</v>
      </c>
      <c r="V692" t="s">
        <v>157</v>
      </c>
      <c r="W692" t="s">
        <v>52</v>
      </c>
      <c r="X692" t="s">
        <v>75</v>
      </c>
      <c r="Y692" t="s">
        <v>91</v>
      </c>
      <c r="Z692" t="s">
        <v>40</v>
      </c>
      <c r="AA692" t="s">
        <v>41</v>
      </c>
      <c r="AB692" s="2" t="s">
        <v>814</v>
      </c>
      <c r="AC692" t="s">
        <v>78</v>
      </c>
      <c r="AD692" t="s">
        <v>85</v>
      </c>
      <c r="AT692" s="2" t="s">
        <v>815</v>
      </c>
    </row>
    <row r="693" spans="5:46" x14ac:dyDescent="0.4">
      <c r="E693">
        <v>1</v>
      </c>
      <c r="F693">
        <v>863</v>
      </c>
      <c r="G693" t="s">
        <v>25</v>
      </c>
      <c r="H693" s="1">
        <v>45574.581250000003</v>
      </c>
      <c r="I693" t="s">
        <v>26</v>
      </c>
      <c r="K693" t="s">
        <v>435</v>
      </c>
      <c r="L693" t="s">
        <v>497</v>
      </c>
      <c r="M693" t="s">
        <v>73</v>
      </c>
      <c r="N693" t="s">
        <v>57</v>
      </c>
      <c r="O693" t="s">
        <v>31</v>
      </c>
      <c r="Q693" t="s">
        <v>816</v>
      </c>
      <c r="R693" t="s">
        <v>61</v>
      </c>
      <c r="S693" t="s">
        <v>154</v>
      </c>
      <c r="T693" t="s">
        <v>101</v>
      </c>
      <c r="U693" t="s">
        <v>50</v>
      </c>
      <c r="V693" t="s">
        <v>115</v>
      </c>
      <c r="W693" t="s">
        <v>178</v>
      </c>
      <c r="X693" t="s">
        <v>71</v>
      </c>
      <c r="Y693" t="s">
        <v>109</v>
      </c>
      <c r="Z693" t="s">
        <v>40</v>
      </c>
      <c r="AA693" t="s">
        <v>41</v>
      </c>
      <c r="AB693" t="s">
        <v>817</v>
      </c>
      <c r="AC693" t="s">
        <v>93</v>
      </c>
    </row>
    <row r="694" spans="5:46" x14ac:dyDescent="0.4">
      <c r="E694">
        <v>1</v>
      </c>
      <c r="F694">
        <v>863</v>
      </c>
      <c r="G694" t="s">
        <v>25</v>
      </c>
      <c r="H694" s="1">
        <v>45574.580555555556</v>
      </c>
      <c r="I694" t="s">
        <v>26</v>
      </c>
      <c r="K694" t="s">
        <v>445</v>
      </c>
      <c r="L694" t="s">
        <v>497</v>
      </c>
      <c r="M694" t="s">
        <v>73</v>
      </c>
      <c r="N694" t="s">
        <v>57</v>
      </c>
      <c r="O694" t="s">
        <v>58</v>
      </c>
      <c r="P694" t="s">
        <v>108</v>
      </c>
      <c r="R694" t="s">
        <v>33</v>
      </c>
      <c r="S694" t="s">
        <v>74</v>
      </c>
      <c r="T694" t="s">
        <v>47</v>
      </c>
      <c r="U694" t="s">
        <v>50</v>
      </c>
      <c r="V694" t="s">
        <v>37</v>
      </c>
      <c r="W694" t="s">
        <v>52</v>
      </c>
      <c r="X694" t="s">
        <v>75</v>
      </c>
      <c r="Y694" t="s">
        <v>70</v>
      </c>
      <c r="Z694" t="s">
        <v>40</v>
      </c>
      <c r="AA694" t="s">
        <v>41</v>
      </c>
      <c r="AB694" t="s">
        <v>818</v>
      </c>
      <c r="AC694" t="s">
        <v>77</v>
      </c>
      <c r="AD694" t="s">
        <v>85</v>
      </c>
    </row>
    <row r="695" spans="5:46" x14ac:dyDescent="0.4">
      <c r="E695">
        <v>1</v>
      </c>
      <c r="F695">
        <v>863</v>
      </c>
      <c r="G695" t="s">
        <v>25</v>
      </c>
      <c r="H695" s="1">
        <v>45574.580555555556</v>
      </c>
      <c r="I695" t="s">
        <v>26</v>
      </c>
      <c r="K695" t="s">
        <v>435</v>
      </c>
      <c r="L695" t="s">
        <v>497</v>
      </c>
      <c r="M695" t="s">
        <v>29</v>
      </c>
      <c r="N695" t="s">
        <v>46</v>
      </c>
      <c r="O695" t="s">
        <v>31</v>
      </c>
      <c r="Q695" t="s">
        <v>88</v>
      </c>
      <c r="Z695" t="s">
        <v>40</v>
      </c>
      <c r="AA695" t="s">
        <v>54</v>
      </c>
      <c r="AT695" t="s">
        <v>819</v>
      </c>
    </row>
    <row r="696" spans="5:46" x14ac:dyDescent="0.4">
      <c r="E696">
        <v>1</v>
      </c>
      <c r="F696">
        <v>863</v>
      </c>
      <c r="G696" t="s">
        <v>25</v>
      </c>
      <c r="H696" s="1">
        <v>45574.580555555556</v>
      </c>
      <c r="I696" t="s">
        <v>26</v>
      </c>
      <c r="K696" t="s">
        <v>435</v>
      </c>
      <c r="L696" t="s">
        <v>497</v>
      </c>
      <c r="M696" t="s">
        <v>29</v>
      </c>
      <c r="N696" t="s">
        <v>57</v>
      </c>
      <c r="O696" t="s">
        <v>58</v>
      </c>
      <c r="P696" t="s">
        <v>108</v>
      </c>
      <c r="R696" t="s">
        <v>33</v>
      </c>
      <c r="S696" t="s">
        <v>34</v>
      </c>
      <c r="T696" t="s">
        <v>110</v>
      </c>
      <c r="U696" t="s">
        <v>50</v>
      </c>
      <c r="V696" t="s">
        <v>132</v>
      </c>
      <c r="W696" t="s">
        <v>52</v>
      </c>
      <c r="X696" t="s">
        <v>75</v>
      </c>
      <c r="Y696" t="s">
        <v>91</v>
      </c>
      <c r="Z696" t="s">
        <v>180</v>
      </c>
      <c r="AT696" t="s">
        <v>820</v>
      </c>
    </row>
    <row r="697" spans="5:46" x14ac:dyDescent="0.4">
      <c r="E697">
        <v>1</v>
      </c>
      <c r="F697">
        <v>863</v>
      </c>
      <c r="G697" t="s">
        <v>25</v>
      </c>
      <c r="H697" s="1">
        <v>45574.579861111109</v>
      </c>
      <c r="I697" t="s">
        <v>26</v>
      </c>
      <c r="K697" t="s">
        <v>445</v>
      </c>
      <c r="L697" t="s">
        <v>497</v>
      </c>
      <c r="M697" t="s">
        <v>56</v>
      </c>
      <c r="N697" t="s">
        <v>30</v>
      </c>
      <c r="O697" t="s">
        <v>58</v>
      </c>
      <c r="P697" t="s">
        <v>108</v>
      </c>
      <c r="R697" t="s">
        <v>74</v>
      </c>
      <c r="S697" t="s">
        <v>48</v>
      </c>
      <c r="T697" t="s">
        <v>49</v>
      </c>
      <c r="U697" t="s">
        <v>50</v>
      </c>
      <c r="V697" t="s">
        <v>115</v>
      </c>
      <c r="W697" t="s">
        <v>52</v>
      </c>
      <c r="X697" t="s">
        <v>38</v>
      </c>
      <c r="Y697" t="s">
        <v>53</v>
      </c>
      <c r="Z697" t="s">
        <v>40</v>
      </c>
      <c r="AA697" t="s">
        <v>41</v>
      </c>
      <c r="AB697" t="s">
        <v>821</v>
      </c>
      <c r="AC697" t="s">
        <v>78</v>
      </c>
      <c r="AD697" t="s">
        <v>93</v>
      </c>
      <c r="AE697" t="s">
        <v>81</v>
      </c>
      <c r="AF697" t="s">
        <v>85</v>
      </c>
      <c r="AG697" t="s">
        <v>97</v>
      </c>
      <c r="AT697" t="s">
        <v>822</v>
      </c>
    </row>
    <row r="698" spans="5:46" x14ac:dyDescent="0.4">
      <c r="E698">
        <v>1</v>
      </c>
      <c r="F698">
        <v>863</v>
      </c>
      <c r="G698" t="s">
        <v>25</v>
      </c>
      <c r="H698" s="1">
        <v>45574.579861111109</v>
      </c>
      <c r="I698" t="s">
        <v>26</v>
      </c>
      <c r="K698" t="s">
        <v>435</v>
      </c>
      <c r="L698" t="s">
        <v>497</v>
      </c>
      <c r="M698" t="s">
        <v>73</v>
      </c>
      <c r="N698" t="s">
        <v>57</v>
      </c>
      <c r="O698" t="s">
        <v>31</v>
      </c>
      <c r="Q698" t="s">
        <v>88</v>
      </c>
      <c r="R698" t="s">
        <v>90</v>
      </c>
      <c r="U698" t="s">
        <v>37</v>
      </c>
      <c r="W698" t="s">
        <v>38</v>
      </c>
      <c r="Z698" t="s">
        <v>180</v>
      </c>
      <c r="AT698" t="s">
        <v>823</v>
      </c>
    </row>
    <row r="699" spans="5:46" x14ac:dyDescent="0.4">
      <c r="E699">
        <v>1</v>
      </c>
      <c r="F699">
        <v>863</v>
      </c>
      <c r="G699" t="s">
        <v>25</v>
      </c>
      <c r="H699" s="1">
        <v>45574.579861111109</v>
      </c>
      <c r="I699" t="s">
        <v>26</v>
      </c>
      <c r="K699" t="s">
        <v>435</v>
      </c>
      <c r="L699" t="s">
        <v>419</v>
      </c>
      <c r="M699" t="s">
        <v>56</v>
      </c>
      <c r="N699" t="s">
        <v>30</v>
      </c>
      <c r="O699" t="s">
        <v>31</v>
      </c>
      <c r="Q699" t="s">
        <v>123</v>
      </c>
      <c r="R699" t="s">
        <v>47</v>
      </c>
      <c r="S699" t="s">
        <v>117</v>
      </c>
      <c r="T699" t="s">
        <v>48</v>
      </c>
      <c r="U699" t="s">
        <v>50</v>
      </c>
      <c r="V699" t="s">
        <v>63</v>
      </c>
      <c r="W699" t="s">
        <v>52</v>
      </c>
      <c r="X699" t="s">
        <v>75</v>
      </c>
      <c r="Y699" t="s">
        <v>70</v>
      </c>
      <c r="Z699" t="s">
        <v>40</v>
      </c>
      <c r="AA699" t="s">
        <v>41</v>
      </c>
      <c r="AB699" t="s">
        <v>824</v>
      </c>
      <c r="AC699" t="s">
        <v>85</v>
      </c>
      <c r="AT699" t="s">
        <v>825</v>
      </c>
    </row>
    <row r="700" spans="5:46" x14ac:dyDescent="0.4">
      <c r="E700">
        <v>1</v>
      </c>
      <c r="F700">
        <v>863</v>
      </c>
      <c r="G700" t="s">
        <v>25</v>
      </c>
      <c r="H700" s="1">
        <v>45574.579861111109</v>
      </c>
      <c r="I700" t="s">
        <v>26</v>
      </c>
      <c r="K700" t="s">
        <v>435</v>
      </c>
      <c r="L700" t="s">
        <v>497</v>
      </c>
      <c r="M700" t="s">
        <v>29</v>
      </c>
      <c r="N700" t="s">
        <v>57</v>
      </c>
      <c r="O700" t="s">
        <v>58</v>
      </c>
      <c r="P700" t="s">
        <v>134</v>
      </c>
      <c r="R700" t="s">
        <v>60</v>
      </c>
      <c r="S700" t="s">
        <v>74</v>
      </c>
      <c r="T700" t="s">
        <v>49</v>
      </c>
      <c r="U700" t="s">
        <v>50</v>
      </c>
      <c r="V700" t="s">
        <v>37</v>
      </c>
      <c r="W700" t="s">
        <v>105</v>
      </c>
      <c r="X700" t="s">
        <v>38</v>
      </c>
      <c r="Y700" t="s">
        <v>71</v>
      </c>
      <c r="Z700" t="s">
        <v>40</v>
      </c>
      <c r="AA700" t="s">
        <v>41</v>
      </c>
      <c r="AB700" t="s">
        <v>826</v>
      </c>
      <c r="AC700" t="s">
        <v>79</v>
      </c>
      <c r="AD700" t="s">
        <v>94</v>
      </c>
      <c r="AE700" t="s">
        <v>96</v>
      </c>
      <c r="AF700" t="s">
        <v>81</v>
      </c>
      <c r="AG700" t="s">
        <v>84</v>
      </c>
      <c r="AH700" t="s">
        <v>85</v>
      </c>
      <c r="AI700" t="s">
        <v>97</v>
      </c>
    </row>
    <row r="701" spans="5:46" ht="187.5" x14ac:dyDescent="0.4">
      <c r="E701">
        <v>1</v>
      </c>
      <c r="F701">
        <v>863</v>
      </c>
      <c r="G701" t="s">
        <v>25</v>
      </c>
      <c r="H701" s="1">
        <v>45574.57916666667</v>
      </c>
      <c r="I701" t="s">
        <v>26</v>
      </c>
      <c r="K701" t="s">
        <v>435</v>
      </c>
      <c r="L701" t="s">
        <v>497</v>
      </c>
      <c r="M701" t="s">
        <v>73</v>
      </c>
      <c r="N701" t="s">
        <v>57</v>
      </c>
      <c r="O701" t="s">
        <v>58</v>
      </c>
      <c r="P701" t="s">
        <v>108</v>
      </c>
      <c r="R701" t="s">
        <v>33</v>
      </c>
      <c r="S701" t="s">
        <v>89</v>
      </c>
      <c r="T701" t="s">
        <v>101</v>
      </c>
      <c r="U701" t="s">
        <v>68</v>
      </c>
      <c r="W701" t="s">
        <v>111</v>
      </c>
      <c r="Z701" t="s">
        <v>40</v>
      </c>
      <c r="AA701" t="s">
        <v>41</v>
      </c>
      <c r="AB701" t="s">
        <v>827</v>
      </c>
      <c r="AC701" t="s">
        <v>84</v>
      </c>
      <c r="AT701" s="2" t="s">
        <v>828</v>
      </c>
    </row>
    <row r="702" spans="5:46" ht="206.25" x14ac:dyDescent="0.4">
      <c r="E702">
        <v>1</v>
      </c>
      <c r="F702">
        <v>863</v>
      </c>
      <c r="G702" t="s">
        <v>25</v>
      </c>
      <c r="H702" s="1">
        <v>45574.578472222223</v>
      </c>
      <c r="I702" t="s">
        <v>26</v>
      </c>
      <c r="K702" t="s">
        <v>445</v>
      </c>
      <c r="L702" t="s">
        <v>497</v>
      </c>
      <c r="M702" t="s">
        <v>56</v>
      </c>
      <c r="N702" t="s">
        <v>30</v>
      </c>
      <c r="O702" t="s">
        <v>31</v>
      </c>
      <c r="Q702" t="s">
        <v>104</v>
      </c>
      <c r="R702" t="s">
        <v>154</v>
      </c>
      <c r="S702" t="s">
        <v>48</v>
      </c>
      <c r="T702" t="s">
        <v>110</v>
      </c>
      <c r="U702" t="s">
        <v>50</v>
      </c>
      <c r="V702" t="s">
        <v>132</v>
      </c>
      <c r="W702" t="s">
        <v>52</v>
      </c>
      <c r="X702" t="s">
        <v>75</v>
      </c>
      <c r="Z702" t="s">
        <v>40</v>
      </c>
      <c r="AA702" t="s">
        <v>41</v>
      </c>
      <c r="AB702" s="2" t="s">
        <v>829</v>
      </c>
      <c r="AC702" t="s">
        <v>82</v>
      </c>
    </row>
    <row r="703" spans="5:46" x14ac:dyDescent="0.4">
      <c r="E703">
        <v>1</v>
      </c>
      <c r="F703">
        <v>863</v>
      </c>
      <c r="G703" t="s">
        <v>25</v>
      </c>
      <c r="H703" s="1">
        <v>45574.578472222223</v>
      </c>
      <c r="I703" t="s">
        <v>26</v>
      </c>
      <c r="K703" t="s">
        <v>435</v>
      </c>
      <c r="L703" t="s">
        <v>497</v>
      </c>
      <c r="M703" t="s">
        <v>29</v>
      </c>
      <c r="N703" t="s">
        <v>66</v>
      </c>
      <c r="O703" t="s">
        <v>31</v>
      </c>
      <c r="Q703" t="s">
        <v>32</v>
      </c>
      <c r="R703" t="s">
        <v>33</v>
      </c>
      <c r="S703" t="s">
        <v>60</v>
      </c>
      <c r="T703" t="s">
        <v>74</v>
      </c>
      <c r="U703" t="s">
        <v>132</v>
      </c>
      <c r="W703" t="s">
        <v>105</v>
      </c>
      <c r="Z703" t="s">
        <v>40</v>
      </c>
      <c r="AA703" t="s">
        <v>54</v>
      </c>
      <c r="AT703" t="s">
        <v>830</v>
      </c>
    </row>
    <row r="704" spans="5:46" x14ac:dyDescent="0.4">
      <c r="E704">
        <v>1</v>
      </c>
      <c r="F704">
        <v>863</v>
      </c>
      <c r="G704" t="s">
        <v>25</v>
      </c>
      <c r="H704" s="1">
        <v>45574.578472222223</v>
      </c>
      <c r="I704" t="s">
        <v>26</v>
      </c>
      <c r="K704" t="s">
        <v>445</v>
      </c>
      <c r="L704" t="s">
        <v>497</v>
      </c>
      <c r="M704" t="s">
        <v>73</v>
      </c>
      <c r="N704" t="s">
        <v>66</v>
      </c>
      <c r="O704" t="s">
        <v>58</v>
      </c>
      <c r="P704" t="s">
        <v>32</v>
      </c>
      <c r="R704" t="s">
        <v>101</v>
      </c>
      <c r="U704" t="s">
        <v>50</v>
      </c>
      <c r="W704" t="s">
        <v>64</v>
      </c>
      <c r="Z704" t="s">
        <v>40</v>
      </c>
      <c r="AA704" t="s">
        <v>54</v>
      </c>
      <c r="AT704" t="s">
        <v>831</v>
      </c>
    </row>
    <row r="705" spans="5:46" ht="150" x14ac:dyDescent="0.4">
      <c r="E705">
        <v>1</v>
      </c>
      <c r="F705">
        <v>863</v>
      </c>
      <c r="G705" t="s">
        <v>25</v>
      </c>
      <c r="H705" s="1">
        <v>45574.578472222223</v>
      </c>
      <c r="I705" t="s">
        <v>26</v>
      </c>
      <c r="K705" t="s">
        <v>435</v>
      </c>
      <c r="L705" t="s">
        <v>497</v>
      </c>
      <c r="M705" t="s">
        <v>56</v>
      </c>
      <c r="N705" t="s">
        <v>57</v>
      </c>
      <c r="O705" t="s">
        <v>58</v>
      </c>
      <c r="P705" t="s">
        <v>108</v>
      </c>
      <c r="R705" t="s">
        <v>74</v>
      </c>
      <c r="S705" t="s">
        <v>47</v>
      </c>
      <c r="T705" t="s">
        <v>61</v>
      </c>
      <c r="U705" t="s">
        <v>50</v>
      </c>
      <c r="V705" t="s">
        <v>103</v>
      </c>
      <c r="W705" t="s">
        <v>64</v>
      </c>
      <c r="X705" t="s">
        <v>39</v>
      </c>
      <c r="Y705" t="s">
        <v>99</v>
      </c>
      <c r="Z705" t="s">
        <v>40</v>
      </c>
      <c r="AA705" t="s">
        <v>41</v>
      </c>
      <c r="AB705" t="s">
        <v>832</v>
      </c>
      <c r="AC705" t="s">
        <v>85</v>
      </c>
      <c r="AT705" s="2" t="s">
        <v>833</v>
      </c>
    </row>
    <row r="706" spans="5:46" ht="262.5" x14ac:dyDescent="0.4">
      <c r="E706">
        <v>1</v>
      </c>
      <c r="F706">
        <v>863</v>
      </c>
      <c r="G706" t="s">
        <v>25</v>
      </c>
      <c r="H706" s="1">
        <v>45574.577777777777</v>
      </c>
      <c r="I706" t="s">
        <v>26</v>
      </c>
      <c r="K706" t="s">
        <v>435</v>
      </c>
      <c r="L706" t="s">
        <v>497</v>
      </c>
      <c r="M706" t="s">
        <v>73</v>
      </c>
      <c r="N706" t="s">
        <v>57</v>
      </c>
      <c r="O706" t="s">
        <v>58</v>
      </c>
      <c r="P706" t="s">
        <v>212</v>
      </c>
      <c r="R706" t="s">
        <v>33</v>
      </c>
      <c r="S706" t="s">
        <v>74</v>
      </c>
      <c r="T706" t="s">
        <v>90</v>
      </c>
      <c r="U706" t="s">
        <v>50</v>
      </c>
      <c r="V706" t="s">
        <v>51</v>
      </c>
      <c r="W706" t="s">
        <v>52</v>
      </c>
      <c r="X706" t="s">
        <v>75</v>
      </c>
      <c r="Y706" t="s">
        <v>91</v>
      </c>
      <c r="Z706" t="s">
        <v>40</v>
      </c>
      <c r="AA706" t="s">
        <v>41</v>
      </c>
      <c r="AB706" t="s">
        <v>834</v>
      </c>
      <c r="AC706" t="s">
        <v>82</v>
      </c>
      <c r="AD706" t="s">
        <v>85</v>
      </c>
      <c r="AT706" s="2" t="s">
        <v>835</v>
      </c>
    </row>
    <row r="707" spans="5:46" x14ac:dyDescent="0.4">
      <c r="E707">
        <v>1</v>
      </c>
      <c r="F707">
        <v>863</v>
      </c>
      <c r="G707" t="s">
        <v>25</v>
      </c>
      <c r="H707" s="1">
        <v>45574.57708333333</v>
      </c>
      <c r="I707" t="s">
        <v>26</v>
      </c>
      <c r="K707" t="s">
        <v>435</v>
      </c>
      <c r="L707" t="s">
        <v>497</v>
      </c>
      <c r="M707" t="s">
        <v>29</v>
      </c>
      <c r="N707" t="s">
        <v>30</v>
      </c>
      <c r="O707" t="s">
        <v>31</v>
      </c>
      <c r="Q707" t="s">
        <v>114</v>
      </c>
      <c r="R707" t="s">
        <v>33</v>
      </c>
      <c r="S707" t="s">
        <v>74</v>
      </c>
      <c r="T707" t="s">
        <v>48</v>
      </c>
      <c r="U707" t="s">
        <v>50</v>
      </c>
      <c r="V707" t="s">
        <v>103</v>
      </c>
      <c r="W707" t="s">
        <v>64</v>
      </c>
      <c r="X707" t="s">
        <v>105</v>
      </c>
      <c r="Y707" t="s">
        <v>39</v>
      </c>
      <c r="Z707" t="s">
        <v>40</v>
      </c>
      <c r="AA707" t="s">
        <v>41</v>
      </c>
      <c r="AB707" t="s">
        <v>836</v>
      </c>
      <c r="AC707" t="s">
        <v>95</v>
      </c>
      <c r="AD707" t="s">
        <v>96</v>
      </c>
      <c r="AT707" t="s">
        <v>837</v>
      </c>
    </row>
    <row r="708" spans="5:46" x14ac:dyDescent="0.4">
      <c r="E708">
        <v>1</v>
      </c>
      <c r="F708">
        <v>863</v>
      </c>
      <c r="G708" t="s">
        <v>25</v>
      </c>
      <c r="H708" s="1">
        <v>45574.57708333333</v>
      </c>
      <c r="I708" t="s">
        <v>26</v>
      </c>
      <c r="K708" t="s">
        <v>435</v>
      </c>
      <c r="L708" t="s">
        <v>497</v>
      </c>
      <c r="M708" t="s">
        <v>73</v>
      </c>
      <c r="N708" t="s">
        <v>122</v>
      </c>
      <c r="O708" t="s">
        <v>58</v>
      </c>
      <c r="P708" t="s">
        <v>108</v>
      </c>
      <c r="R708" t="s">
        <v>33</v>
      </c>
      <c r="S708" t="s">
        <v>61</v>
      </c>
      <c r="T708" t="s">
        <v>110</v>
      </c>
      <c r="U708" t="s">
        <v>50</v>
      </c>
      <c r="V708" t="s">
        <v>63</v>
      </c>
      <c r="W708" t="s">
        <v>52</v>
      </c>
      <c r="X708" t="s">
        <v>162</v>
      </c>
      <c r="Y708" t="s">
        <v>111</v>
      </c>
      <c r="Z708" t="s">
        <v>40</v>
      </c>
      <c r="AA708" t="s">
        <v>41</v>
      </c>
      <c r="AB708" t="s">
        <v>838</v>
      </c>
      <c r="AC708" t="s">
        <v>85</v>
      </c>
      <c r="AT708" t="s">
        <v>839</v>
      </c>
    </row>
    <row r="709" spans="5:46" x14ac:dyDescent="0.4">
      <c r="E709">
        <v>1</v>
      </c>
      <c r="F709">
        <v>863</v>
      </c>
      <c r="G709" t="s">
        <v>25</v>
      </c>
      <c r="H709" s="1">
        <v>45574.52847222222</v>
      </c>
      <c r="I709" t="s">
        <v>26</v>
      </c>
      <c r="K709" t="s">
        <v>55</v>
      </c>
      <c r="L709" t="s">
        <v>147</v>
      </c>
      <c r="M709" t="s">
        <v>56</v>
      </c>
      <c r="N709" t="s">
        <v>66</v>
      </c>
      <c r="O709" t="s">
        <v>31</v>
      </c>
      <c r="Q709" t="s">
        <v>104</v>
      </c>
      <c r="R709" t="s">
        <v>61</v>
      </c>
      <c r="S709" t="s">
        <v>154</v>
      </c>
      <c r="T709" t="s">
        <v>164</v>
      </c>
      <c r="U709" t="s">
        <v>50</v>
      </c>
      <c r="V709" t="s">
        <v>115</v>
      </c>
      <c r="W709" t="s">
        <v>125</v>
      </c>
      <c r="X709" t="s">
        <v>105</v>
      </c>
      <c r="Y709" t="s">
        <v>178</v>
      </c>
      <c r="Z709" t="s">
        <v>40</v>
      </c>
      <c r="AA709" t="s">
        <v>54</v>
      </c>
      <c r="AT709" t="s">
        <v>840</v>
      </c>
    </row>
    <row r="710" spans="5:46" x14ac:dyDescent="0.4">
      <c r="E710">
        <v>1</v>
      </c>
      <c r="F710">
        <v>863</v>
      </c>
      <c r="G710" t="s">
        <v>25</v>
      </c>
      <c r="H710" s="1">
        <v>45574.48541666667</v>
      </c>
      <c r="I710" t="s">
        <v>26</v>
      </c>
      <c r="K710" t="s">
        <v>55</v>
      </c>
      <c r="L710" t="s">
        <v>147</v>
      </c>
      <c r="M710" t="s">
        <v>73</v>
      </c>
      <c r="N710" t="s">
        <v>57</v>
      </c>
      <c r="O710" t="s">
        <v>58</v>
      </c>
      <c r="P710" t="s">
        <v>134</v>
      </c>
      <c r="R710" t="s">
        <v>60</v>
      </c>
      <c r="S710" t="s">
        <v>74</v>
      </c>
      <c r="T710" t="s">
        <v>90</v>
      </c>
      <c r="U710" t="s">
        <v>50</v>
      </c>
      <c r="V710" t="s">
        <v>37</v>
      </c>
      <c r="W710" t="s">
        <v>52</v>
      </c>
      <c r="X710" t="s">
        <v>53</v>
      </c>
      <c r="Z710" t="s">
        <v>40</v>
      </c>
      <c r="AA710" t="s">
        <v>41</v>
      </c>
      <c r="AB710" t="s">
        <v>841</v>
      </c>
      <c r="AC710" t="s">
        <v>78</v>
      </c>
    </row>
    <row r="711" spans="5:46" x14ac:dyDescent="0.4">
      <c r="E711">
        <v>1</v>
      </c>
      <c r="F711">
        <v>863</v>
      </c>
      <c r="G711" t="s">
        <v>25</v>
      </c>
      <c r="H711" s="1">
        <v>45574.4375</v>
      </c>
      <c r="I711" t="s">
        <v>26</v>
      </c>
      <c r="K711" t="s">
        <v>55</v>
      </c>
      <c r="L711" t="s">
        <v>147</v>
      </c>
      <c r="M711" t="s">
        <v>73</v>
      </c>
      <c r="N711" t="s">
        <v>57</v>
      </c>
      <c r="O711" t="s">
        <v>58</v>
      </c>
      <c r="P711" t="s">
        <v>108</v>
      </c>
      <c r="R711" t="s">
        <v>74</v>
      </c>
      <c r="S711" t="s">
        <v>89</v>
      </c>
      <c r="T711" t="s">
        <v>110</v>
      </c>
      <c r="U711" t="s">
        <v>50</v>
      </c>
      <c r="V711" t="s">
        <v>103</v>
      </c>
      <c r="W711" t="s">
        <v>125</v>
      </c>
      <c r="X711" t="s">
        <v>111</v>
      </c>
      <c r="Z711" t="s">
        <v>40</v>
      </c>
      <c r="AA711" t="s">
        <v>41</v>
      </c>
      <c r="AB711" t="s">
        <v>842</v>
      </c>
      <c r="AC711" t="s">
        <v>83</v>
      </c>
      <c r="AT711" t="s">
        <v>843</v>
      </c>
    </row>
    <row r="712" spans="5:46" x14ac:dyDescent="0.4">
      <c r="E712">
        <v>1</v>
      </c>
      <c r="F712">
        <v>863</v>
      </c>
      <c r="G712" t="s">
        <v>25</v>
      </c>
      <c r="H712" s="1">
        <v>45574.436111111114</v>
      </c>
      <c r="I712" t="s">
        <v>26</v>
      </c>
      <c r="K712" t="s">
        <v>55</v>
      </c>
      <c r="L712" t="s">
        <v>147</v>
      </c>
      <c r="M712" t="s">
        <v>73</v>
      </c>
      <c r="N712" t="s">
        <v>57</v>
      </c>
      <c r="O712" t="s">
        <v>58</v>
      </c>
      <c r="P712" t="s">
        <v>108</v>
      </c>
      <c r="R712" t="s">
        <v>34</v>
      </c>
      <c r="S712" t="s">
        <v>74</v>
      </c>
      <c r="T712" t="s">
        <v>117</v>
      </c>
      <c r="U712" t="s">
        <v>50</v>
      </c>
      <c r="W712" t="s">
        <v>52</v>
      </c>
      <c r="X712" t="s">
        <v>105</v>
      </c>
      <c r="Y712" t="s">
        <v>38</v>
      </c>
      <c r="Z712" t="s">
        <v>180</v>
      </c>
    </row>
    <row r="713" spans="5:46" ht="150" x14ac:dyDescent="0.4">
      <c r="E713">
        <v>1</v>
      </c>
      <c r="F713">
        <v>863</v>
      </c>
      <c r="G713" t="s">
        <v>25</v>
      </c>
      <c r="H713" s="1">
        <v>45574.425694444442</v>
      </c>
      <c r="I713" t="s">
        <v>26</v>
      </c>
      <c r="K713" t="s">
        <v>45</v>
      </c>
      <c r="L713" t="s">
        <v>147</v>
      </c>
      <c r="M713" t="s">
        <v>56</v>
      </c>
      <c r="N713" t="s">
        <v>30</v>
      </c>
      <c r="O713" t="s">
        <v>31</v>
      </c>
      <c r="Q713" t="s">
        <v>844</v>
      </c>
      <c r="R713" t="s">
        <v>61</v>
      </c>
      <c r="S713" t="s">
        <v>89</v>
      </c>
      <c r="T713" t="s">
        <v>154</v>
      </c>
      <c r="U713" t="s">
        <v>50</v>
      </c>
      <c r="V713" t="s">
        <v>36</v>
      </c>
      <c r="W713" t="s">
        <v>91</v>
      </c>
      <c r="X713" t="s">
        <v>70</v>
      </c>
      <c r="Z713" t="s">
        <v>40</v>
      </c>
      <c r="AA713" t="s">
        <v>41</v>
      </c>
      <c r="AB713" s="2" t="s">
        <v>845</v>
      </c>
      <c r="AC713" t="s">
        <v>82</v>
      </c>
    </row>
    <row r="714" spans="5:46" x14ac:dyDescent="0.4">
      <c r="E714">
        <v>1</v>
      </c>
      <c r="F714">
        <v>863</v>
      </c>
      <c r="G714" t="s">
        <v>25</v>
      </c>
      <c r="H714" s="1">
        <v>45574.42083333333</v>
      </c>
      <c r="I714" t="s">
        <v>26</v>
      </c>
      <c r="K714" t="s">
        <v>45</v>
      </c>
      <c r="L714" t="s">
        <v>147</v>
      </c>
      <c r="M714" t="s">
        <v>56</v>
      </c>
      <c r="N714" t="s">
        <v>57</v>
      </c>
      <c r="O714" t="s">
        <v>58</v>
      </c>
      <c r="P714" t="s">
        <v>32</v>
      </c>
      <c r="R714" t="s">
        <v>34</v>
      </c>
      <c r="S714" t="s">
        <v>74</v>
      </c>
      <c r="T714" t="s">
        <v>117</v>
      </c>
      <c r="U714" t="s">
        <v>50</v>
      </c>
      <c r="V714" t="s">
        <v>102</v>
      </c>
      <c r="W714" t="s">
        <v>52</v>
      </c>
      <c r="X714" t="s">
        <v>125</v>
      </c>
      <c r="Y714" t="s">
        <v>99</v>
      </c>
      <c r="Z714" t="s">
        <v>40</v>
      </c>
      <c r="AA714" t="s">
        <v>54</v>
      </c>
    </row>
    <row r="715" spans="5:46" x14ac:dyDescent="0.4">
      <c r="E715">
        <v>1</v>
      </c>
      <c r="F715">
        <v>863</v>
      </c>
      <c r="G715" t="s">
        <v>25</v>
      </c>
      <c r="H715" s="1">
        <v>45574.414583333331</v>
      </c>
      <c r="I715" t="s">
        <v>26</v>
      </c>
      <c r="K715" t="s">
        <v>55</v>
      </c>
      <c r="L715" t="s">
        <v>147</v>
      </c>
      <c r="M715" t="s">
        <v>56</v>
      </c>
      <c r="N715" t="s">
        <v>30</v>
      </c>
      <c r="O715" t="s">
        <v>58</v>
      </c>
      <c r="P715" t="s">
        <v>108</v>
      </c>
      <c r="R715" t="s">
        <v>34</v>
      </c>
      <c r="S715" t="s">
        <v>118</v>
      </c>
      <c r="T715" t="s">
        <v>48</v>
      </c>
      <c r="U715" t="s">
        <v>103</v>
      </c>
      <c r="V715" t="s">
        <v>63</v>
      </c>
      <c r="W715" t="s">
        <v>52</v>
      </c>
      <c r="X715" t="s">
        <v>125</v>
      </c>
      <c r="Y715" t="s">
        <v>91</v>
      </c>
      <c r="Z715" t="s">
        <v>40</v>
      </c>
      <c r="AA715" t="s">
        <v>54</v>
      </c>
      <c r="AT715" t="s">
        <v>183</v>
      </c>
    </row>
    <row r="716" spans="5:46" ht="409.5" x14ac:dyDescent="0.4">
      <c r="E716">
        <v>1</v>
      </c>
      <c r="F716">
        <v>863</v>
      </c>
      <c r="G716" t="s">
        <v>25</v>
      </c>
      <c r="H716" s="1">
        <v>45574.362500000003</v>
      </c>
      <c r="I716" t="s">
        <v>26</v>
      </c>
      <c r="K716" t="s">
        <v>55</v>
      </c>
      <c r="L716" t="s">
        <v>147</v>
      </c>
      <c r="M716" t="s">
        <v>73</v>
      </c>
      <c r="N716" t="s">
        <v>57</v>
      </c>
      <c r="O716" t="s">
        <v>58</v>
      </c>
      <c r="P716" t="s">
        <v>108</v>
      </c>
      <c r="R716" t="s">
        <v>34</v>
      </c>
      <c r="S716" t="s">
        <v>35</v>
      </c>
      <c r="T716" t="s">
        <v>48</v>
      </c>
      <c r="U716" t="s">
        <v>50</v>
      </c>
      <c r="V716" t="s">
        <v>37</v>
      </c>
      <c r="W716" t="s">
        <v>52</v>
      </c>
      <c r="X716" t="s">
        <v>125</v>
      </c>
      <c r="Y716" t="s">
        <v>70</v>
      </c>
      <c r="Z716" t="s">
        <v>40</v>
      </c>
      <c r="AA716" t="s">
        <v>41</v>
      </c>
      <c r="AB716" s="2" t="s">
        <v>846</v>
      </c>
      <c r="AC716" t="s">
        <v>77</v>
      </c>
    </row>
    <row r="717" spans="5:46" ht="409.5" x14ac:dyDescent="0.4">
      <c r="E717">
        <v>1</v>
      </c>
      <c r="F717">
        <v>863</v>
      </c>
      <c r="G717" t="s">
        <v>25</v>
      </c>
      <c r="H717" s="1">
        <v>45574.362500000003</v>
      </c>
      <c r="I717" t="s">
        <v>26</v>
      </c>
      <c r="K717" t="s">
        <v>45</v>
      </c>
      <c r="L717" t="s">
        <v>147</v>
      </c>
      <c r="M717" t="s">
        <v>73</v>
      </c>
      <c r="N717" t="s">
        <v>30</v>
      </c>
      <c r="O717" t="s">
        <v>58</v>
      </c>
      <c r="P717" t="s">
        <v>32</v>
      </c>
      <c r="R717" t="s">
        <v>34</v>
      </c>
      <c r="S717" t="s">
        <v>74</v>
      </c>
      <c r="U717" t="s">
        <v>50</v>
      </c>
      <c r="V717" t="s">
        <v>51</v>
      </c>
      <c r="W717" t="s">
        <v>52</v>
      </c>
      <c r="X717" t="s">
        <v>75</v>
      </c>
      <c r="Y717" t="s">
        <v>91</v>
      </c>
      <c r="Z717" t="s">
        <v>180</v>
      </c>
      <c r="AT717" s="2" t="s">
        <v>847</v>
      </c>
    </row>
    <row r="718" spans="5:46" x14ac:dyDescent="0.4">
      <c r="E718">
        <v>1</v>
      </c>
      <c r="F718">
        <v>863</v>
      </c>
      <c r="G718" t="s">
        <v>25</v>
      </c>
      <c r="H718" s="1">
        <v>45574.361805555556</v>
      </c>
      <c r="I718" t="s">
        <v>26</v>
      </c>
      <c r="L718" t="s">
        <v>147</v>
      </c>
      <c r="M718" t="s">
        <v>73</v>
      </c>
      <c r="N718" t="s">
        <v>30</v>
      </c>
      <c r="O718" t="s">
        <v>58</v>
      </c>
      <c r="P718" t="s">
        <v>32</v>
      </c>
      <c r="R718" t="s">
        <v>61</v>
      </c>
      <c r="U718" t="s">
        <v>50</v>
      </c>
      <c r="V718" t="s">
        <v>102</v>
      </c>
      <c r="W718" t="s">
        <v>125</v>
      </c>
      <c r="X718" t="s">
        <v>91</v>
      </c>
      <c r="Y718" t="s">
        <v>99</v>
      </c>
      <c r="Z718" t="s">
        <v>40</v>
      </c>
      <c r="AA718" t="s">
        <v>54</v>
      </c>
      <c r="AT718" t="s">
        <v>848</v>
      </c>
    </row>
    <row r="719" spans="5:46" x14ac:dyDescent="0.4">
      <c r="E719">
        <v>1</v>
      </c>
      <c r="F719">
        <v>863</v>
      </c>
      <c r="G719" t="s">
        <v>25</v>
      </c>
      <c r="H719" s="1">
        <v>45574.361805555556</v>
      </c>
      <c r="I719" t="s">
        <v>26</v>
      </c>
      <c r="K719" t="s">
        <v>45</v>
      </c>
      <c r="L719" t="s">
        <v>147</v>
      </c>
      <c r="M719" t="s">
        <v>73</v>
      </c>
      <c r="N719" t="s">
        <v>57</v>
      </c>
      <c r="O719" t="s">
        <v>58</v>
      </c>
      <c r="P719" t="s">
        <v>849</v>
      </c>
      <c r="R719" t="s">
        <v>34</v>
      </c>
      <c r="S719" t="s">
        <v>74</v>
      </c>
      <c r="T719" t="s">
        <v>48</v>
      </c>
      <c r="U719" t="s">
        <v>50</v>
      </c>
      <c r="V719" t="s">
        <v>103</v>
      </c>
      <c r="W719" t="s">
        <v>75</v>
      </c>
      <c r="X719" t="s">
        <v>105</v>
      </c>
      <c r="Y719" t="s">
        <v>91</v>
      </c>
      <c r="Z719" t="s">
        <v>40</v>
      </c>
      <c r="AA719" t="s">
        <v>41</v>
      </c>
      <c r="AB719" t="s">
        <v>850</v>
      </c>
      <c r="AC719" t="s">
        <v>189</v>
      </c>
    </row>
    <row r="720" spans="5:46" x14ac:dyDescent="0.4">
      <c r="E720">
        <v>1</v>
      </c>
      <c r="F720">
        <v>863</v>
      </c>
      <c r="G720" t="s">
        <v>25</v>
      </c>
      <c r="H720" s="1">
        <v>45574.361111111109</v>
      </c>
      <c r="I720" t="s">
        <v>26</v>
      </c>
      <c r="K720" t="s">
        <v>55</v>
      </c>
      <c r="L720" t="s">
        <v>147</v>
      </c>
      <c r="M720" t="s">
        <v>73</v>
      </c>
      <c r="N720" t="s">
        <v>30</v>
      </c>
      <c r="O720" t="s">
        <v>58</v>
      </c>
      <c r="P720" t="s">
        <v>108</v>
      </c>
      <c r="R720" t="s">
        <v>60</v>
      </c>
      <c r="S720" t="s">
        <v>74</v>
      </c>
      <c r="T720" t="s">
        <v>117</v>
      </c>
      <c r="U720" t="s">
        <v>51</v>
      </c>
      <c r="V720" t="s">
        <v>37</v>
      </c>
      <c r="W720" t="s">
        <v>75</v>
      </c>
      <c r="X720" t="s">
        <v>105</v>
      </c>
      <c r="Y720" t="s">
        <v>91</v>
      </c>
      <c r="Z720" t="s">
        <v>180</v>
      </c>
      <c r="AT720" t="s">
        <v>851</v>
      </c>
    </row>
    <row r="721" spans="5:46" ht="168.75" x14ac:dyDescent="0.4">
      <c r="E721">
        <v>1</v>
      </c>
      <c r="F721">
        <v>863</v>
      </c>
      <c r="G721" t="s">
        <v>25</v>
      </c>
      <c r="H721" s="1">
        <v>45574.361111111109</v>
      </c>
      <c r="I721" t="s">
        <v>26</v>
      </c>
      <c r="K721" t="s">
        <v>45</v>
      </c>
      <c r="L721" t="s">
        <v>147</v>
      </c>
      <c r="M721" t="s">
        <v>56</v>
      </c>
      <c r="N721" t="s">
        <v>57</v>
      </c>
      <c r="O721" t="s">
        <v>31</v>
      </c>
      <c r="Q721" t="s">
        <v>104</v>
      </c>
      <c r="R721" t="s">
        <v>47</v>
      </c>
      <c r="S721" t="s">
        <v>101</v>
      </c>
      <c r="T721" t="s">
        <v>90</v>
      </c>
      <c r="U721" t="s">
        <v>132</v>
      </c>
      <c r="V721" t="s">
        <v>852</v>
      </c>
      <c r="W721" t="s">
        <v>52</v>
      </c>
      <c r="X721" t="s">
        <v>70</v>
      </c>
      <c r="Y721" t="s">
        <v>72</v>
      </c>
      <c r="Z721" t="s">
        <v>40</v>
      </c>
      <c r="AA721" t="s">
        <v>41</v>
      </c>
      <c r="AB721" s="2" t="s">
        <v>853</v>
      </c>
      <c r="AC721" t="s">
        <v>189</v>
      </c>
      <c r="AT721" t="s">
        <v>854</v>
      </c>
    </row>
    <row r="722" spans="5:46" x14ac:dyDescent="0.4">
      <c r="E722">
        <v>1</v>
      </c>
      <c r="F722">
        <v>863</v>
      </c>
      <c r="G722" t="s">
        <v>25</v>
      </c>
      <c r="H722" s="1">
        <v>45574.361111111109</v>
      </c>
      <c r="I722" t="s">
        <v>26</v>
      </c>
      <c r="K722" t="s">
        <v>45</v>
      </c>
      <c r="L722" t="s">
        <v>147</v>
      </c>
      <c r="M722" t="s">
        <v>56</v>
      </c>
      <c r="N722" t="s">
        <v>30</v>
      </c>
      <c r="O722" t="s">
        <v>58</v>
      </c>
      <c r="P722" t="s">
        <v>59</v>
      </c>
      <c r="R722" t="s">
        <v>74</v>
      </c>
      <c r="S722" t="s">
        <v>89</v>
      </c>
      <c r="T722" t="s">
        <v>101</v>
      </c>
      <c r="U722" t="s">
        <v>50</v>
      </c>
      <c r="V722" t="s">
        <v>103</v>
      </c>
      <c r="W722" t="s">
        <v>52</v>
      </c>
      <c r="X722" t="s">
        <v>105</v>
      </c>
      <c r="Y722" t="s">
        <v>38</v>
      </c>
      <c r="Z722" t="s">
        <v>40</v>
      </c>
      <c r="AA722" t="s">
        <v>54</v>
      </c>
    </row>
    <row r="723" spans="5:46" ht="409.5" x14ac:dyDescent="0.4">
      <c r="E723">
        <v>1</v>
      </c>
      <c r="F723">
        <v>863</v>
      </c>
      <c r="G723" t="s">
        <v>25</v>
      </c>
      <c r="H723" s="1">
        <v>45574.361111111109</v>
      </c>
      <c r="I723" t="s">
        <v>26</v>
      </c>
      <c r="K723" t="s">
        <v>45</v>
      </c>
      <c r="L723" t="s">
        <v>147</v>
      </c>
      <c r="M723" t="s">
        <v>73</v>
      </c>
      <c r="N723" t="s">
        <v>57</v>
      </c>
      <c r="O723" t="s">
        <v>58</v>
      </c>
      <c r="P723" t="s">
        <v>855</v>
      </c>
      <c r="R723" t="s">
        <v>33</v>
      </c>
      <c r="S723" t="s">
        <v>48</v>
      </c>
      <c r="T723" t="s">
        <v>90</v>
      </c>
      <c r="U723" t="s">
        <v>50</v>
      </c>
      <c r="V723" t="s">
        <v>103</v>
      </c>
      <c r="W723" t="s">
        <v>52</v>
      </c>
      <c r="X723" t="s">
        <v>91</v>
      </c>
      <c r="Y723" t="s">
        <v>38</v>
      </c>
      <c r="Z723" t="s">
        <v>40</v>
      </c>
      <c r="AA723" t="s">
        <v>54</v>
      </c>
      <c r="AT723" s="2" t="s">
        <v>856</v>
      </c>
    </row>
    <row r="724" spans="5:46" x14ac:dyDescent="0.4">
      <c r="E724">
        <v>1</v>
      </c>
      <c r="F724">
        <v>863</v>
      </c>
      <c r="G724" t="s">
        <v>25</v>
      </c>
      <c r="H724" s="1">
        <v>45574.359722222223</v>
      </c>
      <c r="I724" t="s">
        <v>26</v>
      </c>
      <c r="K724" t="s">
        <v>27</v>
      </c>
      <c r="L724" t="s">
        <v>147</v>
      </c>
      <c r="M724" t="s">
        <v>29</v>
      </c>
      <c r="N724" t="s">
        <v>30</v>
      </c>
      <c r="O724" t="s">
        <v>31</v>
      </c>
      <c r="Q724" t="s">
        <v>857</v>
      </c>
      <c r="R724" t="s">
        <v>33</v>
      </c>
      <c r="U724" t="s">
        <v>50</v>
      </c>
      <c r="W724" t="s">
        <v>52</v>
      </c>
      <c r="X724" t="s">
        <v>75</v>
      </c>
      <c r="Y724" t="s">
        <v>91</v>
      </c>
      <c r="Z724" t="s">
        <v>180</v>
      </c>
      <c r="AT724" t="s">
        <v>858</v>
      </c>
    </row>
    <row r="725" spans="5:46" ht="112.5" x14ac:dyDescent="0.4">
      <c r="E725">
        <v>1</v>
      </c>
      <c r="F725">
        <v>863</v>
      </c>
      <c r="G725" t="s">
        <v>25</v>
      </c>
      <c r="H725" s="1">
        <v>45574.359722222223</v>
      </c>
      <c r="I725" t="s">
        <v>26</v>
      </c>
      <c r="K725" t="s">
        <v>27</v>
      </c>
      <c r="L725" t="s">
        <v>147</v>
      </c>
      <c r="M725" t="s">
        <v>73</v>
      </c>
      <c r="N725" t="s">
        <v>57</v>
      </c>
      <c r="O725" t="s">
        <v>58</v>
      </c>
      <c r="P725" t="s">
        <v>108</v>
      </c>
      <c r="R725" t="s">
        <v>74</v>
      </c>
      <c r="S725" t="s">
        <v>89</v>
      </c>
      <c r="T725" t="s">
        <v>117</v>
      </c>
      <c r="U725" t="s">
        <v>50</v>
      </c>
      <c r="V725" t="s">
        <v>63</v>
      </c>
      <c r="W725" t="s">
        <v>105</v>
      </c>
      <c r="X725" t="s">
        <v>71</v>
      </c>
      <c r="Y725" t="s">
        <v>106</v>
      </c>
      <c r="Z725" t="s">
        <v>40</v>
      </c>
      <c r="AA725" t="s">
        <v>41</v>
      </c>
      <c r="AB725" t="s">
        <v>859</v>
      </c>
      <c r="AC725" t="s">
        <v>84</v>
      </c>
      <c r="AT725" s="2" t="s">
        <v>860</v>
      </c>
    </row>
    <row r="726" spans="5:46" x14ac:dyDescent="0.4">
      <c r="E726">
        <v>1</v>
      </c>
      <c r="F726">
        <v>863</v>
      </c>
      <c r="G726" t="s">
        <v>25</v>
      </c>
      <c r="H726" s="1">
        <v>45574.359027777777</v>
      </c>
      <c r="I726" t="s">
        <v>26</v>
      </c>
      <c r="K726" t="s">
        <v>27</v>
      </c>
      <c r="L726" t="s">
        <v>147</v>
      </c>
      <c r="M726" t="s">
        <v>73</v>
      </c>
      <c r="N726" t="s">
        <v>57</v>
      </c>
      <c r="O726" t="s">
        <v>58</v>
      </c>
      <c r="P726" t="s">
        <v>108</v>
      </c>
      <c r="R726" t="s">
        <v>34</v>
      </c>
      <c r="S726" t="s">
        <v>74</v>
      </c>
      <c r="T726" t="s">
        <v>110</v>
      </c>
      <c r="U726" t="s">
        <v>50</v>
      </c>
      <c r="V726" t="s">
        <v>102</v>
      </c>
      <c r="W726" t="s">
        <v>52</v>
      </c>
      <c r="X726" t="s">
        <v>91</v>
      </c>
      <c r="Y726" t="s">
        <v>111</v>
      </c>
      <c r="Z726" t="s">
        <v>40</v>
      </c>
      <c r="AA726" t="s">
        <v>41</v>
      </c>
      <c r="AB726" t="s">
        <v>861</v>
      </c>
      <c r="AC726" t="s">
        <v>77</v>
      </c>
      <c r="AD726" t="s">
        <v>78</v>
      </c>
      <c r="AE726" t="s">
        <v>79</v>
      </c>
      <c r="AF726" t="s">
        <v>80</v>
      </c>
      <c r="AG726" t="s">
        <v>93</v>
      </c>
      <c r="AH726" t="s">
        <v>43</v>
      </c>
      <c r="AI726" t="s">
        <v>44</v>
      </c>
      <c r="AJ726" t="s">
        <v>94</v>
      </c>
      <c r="AK726" t="s">
        <v>95</v>
      </c>
      <c r="AL726" t="s">
        <v>96</v>
      </c>
      <c r="AM726" t="s">
        <v>81</v>
      </c>
      <c r="AN726" t="s">
        <v>82</v>
      </c>
      <c r="AO726" t="s">
        <v>83</v>
      </c>
      <c r="AP726" t="s">
        <v>84</v>
      </c>
      <c r="AQ726" t="s">
        <v>85</v>
      </c>
      <c r="AR726" t="s">
        <v>97</v>
      </c>
      <c r="AS726" t="s">
        <v>174</v>
      </c>
    </row>
    <row r="727" spans="5:46" ht="262.5" x14ac:dyDescent="0.4">
      <c r="E727">
        <v>1</v>
      </c>
      <c r="F727">
        <v>863</v>
      </c>
      <c r="G727" t="s">
        <v>25</v>
      </c>
      <c r="H727" s="1">
        <v>45574.35833333333</v>
      </c>
      <c r="I727" t="s">
        <v>26</v>
      </c>
      <c r="K727" t="s">
        <v>55</v>
      </c>
      <c r="L727" t="s">
        <v>147</v>
      </c>
      <c r="M727" t="s">
        <v>56</v>
      </c>
      <c r="N727" t="s">
        <v>57</v>
      </c>
      <c r="O727" t="s">
        <v>58</v>
      </c>
      <c r="P727" t="s">
        <v>59</v>
      </c>
      <c r="R727" t="s">
        <v>34</v>
      </c>
      <c r="S727" t="s">
        <v>47</v>
      </c>
      <c r="T727" t="s">
        <v>110</v>
      </c>
      <c r="U727" t="s">
        <v>36</v>
      </c>
      <c r="V727" t="s">
        <v>157</v>
      </c>
      <c r="W727" t="s">
        <v>52</v>
      </c>
      <c r="X727" t="s">
        <v>91</v>
      </c>
      <c r="Y727" t="s">
        <v>38</v>
      </c>
      <c r="Z727" t="s">
        <v>40</v>
      </c>
      <c r="AA727" t="s">
        <v>41</v>
      </c>
      <c r="AB727" s="2" t="s">
        <v>862</v>
      </c>
      <c r="AC727" t="s">
        <v>43</v>
      </c>
      <c r="AD727" t="s">
        <v>96</v>
      </c>
      <c r="AE727" t="s">
        <v>81</v>
      </c>
      <c r="AF727" t="s">
        <v>97</v>
      </c>
      <c r="AT727" t="s">
        <v>863</v>
      </c>
    </row>
    <row r="728" spans="5:46" x14ac:dyDescent="0.4">
      <c r="E728">
        <v>1</v>
      </c>
      <c r="F728">
        <v>863</v>
      </c>
      <c r="G728" t="s">
        <v>25</v>
      </c>
      <c r="H728" s="1">
        <v>45574.35833333333</v>
      </c>
      <c r="I728" t="s">
        <v>26</v>
      </c>
      <c r="K728" t="s">
        <v>55</v>
      </c>
      <c r="L728" t="s">
        <v>147</v>
      </c>
      <c r="M728" t="s">
        <v>73</v>
      </c>
      <c r="N728" t="s">
        <v>57</v>
      </c>
      <c r="O728" t="s">
        <v>58</v>
      </c>
      <c r="P728" t="s">
        <v>108</v>
      </c>
      <c r="R728" t="s">
        <v>34</v>
      </c>
      <c r="S728" t="s">
        <v>74</v>
      </c>
      <c r="T728" t="s">
        <v>61</v>
      </c>
      <c r="U728" t="s">
        <v>51</v>
      </c>
      <c r="V728" t="s">
        <v>37</v>
      </c>
      <c r="W728" t="s">
        <v>52</v>
      </c>
      <c r="X728" t="s">
        <v>75</v>
      </c>
      <c r="Y728" t="s">
        <v>91</v>
      </c>
      <c r="Z728" t="s">
        <v>40</v>
      </c>
      <c r="AA728" t="s">
        <v>41</v>
      </c>
      <c r="AB728" t="s">
        <v>864</v>
      </c>
      <c r="AC728" t="s">
        <v>43</v>
      </c>
      <c r="AD728" t="s">
        <v>44</v>
      </c>
      <c r="AE728" t="s">
        <v>81</v>
      </c>
      <c r="AF728" t="s">
        <v>84</v>
      </c>
      <c r="AT728" t="s">
        <v>865</v>
      </c>
    </row>
    <row r="729" spans="5:46" x14ac:dyDescent="0.4">
      <c r="E729">
        <v>1</v>
      </c>
      <c r="F729">
        <v>863</v>
      </c>
      <c r="G729" t="s">
        <v>25</v>
      </c>
      <c r="H729" s="1">
        <v>45574.35833333333</v>
      </c>
      <c r="I729" t="s">
        <v>26</v>
      </c>
      <c r="K729" t="s">
        <v>27</v>
      </c>
      <c r="L729" t="s">
        <v>147</v>
      </c>
      <c r="M729" t="s">
        <v>73</v>
      </c>
      <c r="N729" t="s">
        <v>30</v>
      </c>
      <c r="O729" t="s">
        <v>58</v>
      </c>
      <c r="P729" t="s">
        <v>108</v>
      </c>
      <c r="R729" t="s">
        <v>33</v>
      </c>
      <c r="S729" t="s">
        <v>48</v>
      </c>
      <c r="T729" t="s">
        <v>110</v>
      </c>
      <c r="U729" t="s">
        <v>50</v>
      </c>
      <c r="V729" t="s">
        <v>103</v>
      </c>
      <c r="W729" t="s">
        <v>91</v>
      </c>
      <c r="X729" t="s">
        <v>38</v>
      </c>
      <c r="Y729" t="s">
        <v>72</v>
      </c>
      <c r="Z729" t="s">
        <v>180</v>
      </c>
      <c r="AT729" t="s">
        <v>866</v>
      </c>
    </row>
    <row r="730" spans="5:46" ht="409.5" x14ac:dyDescent="0.4">
      <c r="E730">
        <v>1</v>
      </c>
      <c r="F730">
        <v>863</v>
      </c>
      <c r="G730" t="s">
        <v>25</v>
      </c>
      <c r="H730" s="1">
        <v>45574.35833333333</v>
      </c>
      <c r="I730" t="s">
        <v>26</v>
      </c>
      <c r="K730" t="s">
        <v>27</v>
      </c>
      <c r="L730" t="s">
        <v>147</v>
      </c>
      <c r="M730" t="s">
        <v>73</v>
      </c>
      <c r="N730" t="s">
        <v>57</v>
      </c>
      <c r="O730" t="s">
        <v>58</v>
      </c>
      <c r="P730" t="s">
        <v>134</v>
      </c>
      <c r="R730" t="s">
        <v>34</v>
      </c>
      <c r="S730" t="s">
        <v>74</v>
      </c>
      <c r="T730" t="s">
        <v>35</v>
      </c>
      <c r="U730" t="s">
        <v>50</v>
      </c>
      <c r="W730" t="s">
        <v>125</v>
      </c>
      <c r="Z730" t="s">
        <v>40</v>
      </c>
      <c r="AA730" t="s">
        <v>54</v>
      </c>
      <c r="AT730" s="2" t="s">
        <v>867</v>
      </c>
    </row>
    <row r="731" spans="5:46" x14ac:dyDescent="0.4">
      <c r="E731">
        <v>1</v>
      </c>
      <c r="F731">
        <v>863</v>
      </c>
      <c r="G731" t="s">
        <v>25</v>
      </c>
      <c r="H731" s="1">
        <v>45574.357638888891</v>
      </c>
      <c r="I731" t="s">
        <v>26</v>
      </c>
      <c r="K731" t="s">
        <v>55</v>
      </c>
      <c r="L731" t="s">
        <v>147</v>
      </c>
      <c r="M731" t="s">
        <v>73</v>
      </c>
      <c r="N731" t="s">
        <v>57</v>
      </c>
      <c r="O731" t="s">
        <v>58</v>
      </c>
      <c r="P731" t="s">
        <v>32</v>
      </c>
      <c r="R731" t="s">
        <v>60</v>
      </c>
      <c r="S731" t="s">
        <v>34</v>
      </c>
      <c r="T731" t="s">
        <v>74</v>
      </c>
      <c r="U731" t="s">
        <v>50</v>
      </c>
      <c r="V731" t="s">
        <v>37</v>
      </c>
      <c r="W731" t="s">
        <v>75</v>
      </c>
      <c r="X731" t="s">
        <v>109</v>
      </c>
      <c r="Y731" t="s">
        <v>111</v>
      </c>
      <c r="Z731" t="s">
        <v>40</v>
      </c>
      <c r="AA731" t="s">
        <v>41</v>
      </c>
      <c r="AB731" t="s">
        <v>868</v>
      </c>
      <c r="AC731" t="s">
        <v>82</v>
      </c>
      <c r="AD731" t="s">
        <v>189</v>
      </c>
      <c r="AT731" t="s">
        <v>869</v>
      </c>
    </row>
    <row r="732" spans="5:46" x14ac:dyDescent="0.4">
      <c r="E732">
        <v>1</v>
      </c>
      <c r="F732">
        <v>863</v>
      </c>
      <c r="G732" t="s">
        <v>25</v>
      </c>
      <c r="H732" s="1">
        <v>45574.357638888891</v>
      </c>
      <c r="I732" t="s">
        <v>26</v>
      </c>
      <c r="K732" t="s">
        <v>45</v>
      </c>
      <c r="L732" t="s">
        <v>147</v>
      </c>
      <c r="M732" t="s">
        <v>29</v>
      </c>
      <c r="N732" t="s">
        <v>57</v>
      </c>
      <c r="O732" t="s">
        <v>58</v>
      </c>
      <c r="P732" t="s">
        <v>32</v>
      </c>
      <c r="R732" t="s">
        <v>33</v>
      </c>
      <c r="S732" t="s">
        <v>47</v>
      </c>
      <c r="T732" t="s">
        <v>35</v>
      </c>
      <c r="U732" t="s">
        <v>50</v>
      </c>
      <c r="V732" t="s">
        <v>115</v>
      </c>
      <c r="W732" t="s">
        <v>75</v>
      </c>
      <c r="X732" t="s">
        <v>125</v>
      </c>
      <c r="Y732" t="s">
        <v>39</v>
      </c>
      <c r="Z732" t="s">
        <v>40</v>
      </c>
      <c r="AA732" t="s">
        <v>54</v>
      </c>
    </row>
    <row r="733" spans="5:46" x14ac:dyDescent="0.4">
      <c r="E733">
        <v>1</v>
      </c>
      <c r="F733">
        <v>863</v>
      </c>
      <c r="G733" t="s">
        <v>25</v>
      </c>
      <c r="H733" s="1">
        <v>45574.354166666664</v>
      </c>
      <c r="I733" t="s">
        <v>26</v>
      </c>
      <c r="K733" t="s">
        <v>55</v>
      </c>
      <c r="L733" t="s">
        <v>147</v>
      </c>
      <c r="M733" t="s">
        <v>56</v>
      </c>
      <c r="N733" t="s">
        <v>30</v>
      </c>
      <c r="O733" t="s">
        <v>31</v>
      </c>
      <c r="Q733" t="s">
        <v>104</v>
      </c>
      <c r="R733" t="s">
        <v>34</v>
      </c>
      <c r="S733" t="s">
        <v>154</v>
      </c>
      <c r="T733" t="s">
        <v>101</v>
      </c>
      <c r="U733" t="s">
        <v>50</v>
      </c>
      <c r="V733" t="s">
        <v>68</v>
      </c>
      <c r="W733" t="s">
        <v>64</v>
      </c>
      <c r="X733" t="s">
        <v>91</v>
      </c>
      <c r="Y733" t="s">
        <v>70</v>
      </c>
      <c r="Z733" t="s">
        <v>40</v>
      </c>
      <c r="AA733" t="s">
        <v>54</v>
      </c>
    </row>
    <row r="734" spans="5:46" ht="150" x14ac:dyDescent="0.4">
      <c r="E734">
        <v>1</v>
      </c>
      <c r="F734">
        <v>863</v>
      </c>
      <c r="G734" t="s">
        <v>25</v>
      </c>
      <c r="H734" s="1">
        <v>45574.351388888892</v>
      </c>
      <c r="I734" t="s">
        <v>26</v>
      </c>
      <c r="K734" t="s">
        <v>27</v>
      </c>
      <c r="L734" t="s">
        <v>147</v>
      </c>
      <c r="M734" t="s">
        <v>29</v>
      </c>
      <c r="N734" t="s">
        <v>57</v>
      </c>
      <c r="O734" t="s">
        <v>31</v>
      </c>
      <c r="Q734" t="s">
        <v>32</v>
      </c>
      <c r="R734" t="s">
        <v>34</v>
      </c>
      <c r="S734" t="s">
        <v>74</v>
      </c>
      <c r="T734" t="s">
        <v>89</v>
      </c>
      <c r="U734" t="s">
        <v>50</v>
      </c>
      <c r="V734" t="s">
        <v>36</v>
      </c>
      <c r="W734" t="s">
        <v>70</v>
      </c>
      <c r="Z734" t="s">
        <v>40</v>
      </c>
      <c r="AA734" t="s">
        <v>41</v>
      </c>
      <c r="AB734" s="2" t="s">
        <v>870</v>
      </c>
      <c r="AC734" t="s">
        <v>81</v>
      </c>
    </row>
    <row r="735" spans="5:46" x14ac:dyDescent="0.4">
      <c r="E735">
        <v>1</v>
      </c>
      <c r="F735">
        <v>863</v>
      </c>
      <c r="G735" t="s">
        <v>25</v>
      </c>
      <c r="H735" s="1">
        <v>45574.351388888892</v>
      </c>
      <c r="I735" t="s">
        <v>26</v>
      </c>
      <c r="K735" t="s">
        <v>45</v>
      </c>
      <c r="L735" t="s">
        <v>147</v>
      </c>
      <c r="M735" t="s">
        <v>73</v>
      </c>
      <c r="N735" t="s">
        <v>57</v>
      </c>
      <c r="O735" t="s">
        <v>58</v>
      </c>
      <c r="P735" t="s">
        <v>108</v>
      </c>
      <c r="R735" t="s">
        <v>34</v>
      </c>
      <c r="S735" t="s">
        <v>61</v>
      </c>
      <c r="T735" t="s">
        <v>101</v>
      </c>
      <c r="U735" t="s">
        <v>50</v>
      </c>
      <c r="V735" t="s">
        <v>157</v>
      </c>
      <c r="W735" t="s">
        <v>38</v>
      </c>
      <c r="X735" t="s">
        <v>106</v>
      </c>
      <c r="Y735" t="s">
        <v>72</v>
      </c>
      <c r="Z735" t="s">
        <v>40</v>
      </c>
      <c r="AA735" t="s">
        <v>41</v>
      </c>
      <c r="AB735" t="s">
        <v>871</v>
      </c>
      <c r="AC735" t="s">
        <v>43</v>
      </c>
      <c r="AD735" t="s">
        <v>84</v>
      </c>
      <c r="AE735" t="s">
        <v>85</v>
      </c>
    </row>
    <row r="736" spans="5:46" x14ac:dyDescent="0.4">
      <c r="E736">
        <v>1</v>
      </c>
      <c r="F736">
        <v>863</v>
      </c>
      <c r="G736" t="s">
        <v>25</v>
      </c>
      <c r="H736" s="1">
        <v>45574.350694444445</v>
      </c>
      <c r="I736" t="s">
        <v>26</v>
      </c>
      <c r="K736" t="s">
        <v>27</v>
      </c>
      <c r="L736" t="s">
        <v>147</v>
      </c>
      <c r="M736" t="s">
        <v>56</v>
      </c>
      <c r="N736" t="s">
        <v>57</v>
      </c>
      <c r="O736" t="s">
        <v>58</v>
      </c>
      <c r="P736" t="s">
        <v>134</v>
      </c>
      <c r="R736" t="s">
        <v>154</v>
      </c>
      <c r="S736" t="s">
        <v>49</v>
      </c>
      <c r="T736" t="s">
        <v>101</v>
      </c>
      <c r="U736" t="s">
        <v>103</v>
      </c>
      <c r="V736" t="s">
        <v>63</v>
      </c>
      <c r="W736" t="s">
        <v>75</v>
      </c>
      <c r="Z736" t="s">
        <v>40</v>
      </c>
      <c r="AA736" t="s">
        <v>41</v>
      </c>
      <c r="AB736" t="s">
        <v>872</v>
      </c>
      <c r="AC736" t="s">
        <v>85</v>
      </c>
      <c r="AT736" t="s">
        <v>873</v>
      </c>
    </row>
    <row r="737" spans="5:46" ht="337.5" x14ac:dyDescent="0.4">
      <c r="E737">
        <v>1</v>
      </c>
      <c r="F737">
        <v>863</v>
      </c>
      <c r="G737" t="s">
        <v>25</v>
      </c>
      <c r="H737" s="1">
        <v>45574.350694444445</v>
      </c>
      <c r="I737" t="s">
        <v>26</v>
      </c>
      <c r="K737" t="s">
        <v>27</v>
      </c>
      <c r="L737" t="s">
        <v>147</v>
      </c>
      <c r="M737" t="s">
        <v>73</v>
      </c>
      <c r="N737" t="s">
        <v>30</v>
      </c>
      <c r="O737" t="s">
        <v>58</v>
      </c>
      <c r="P737" t="s">
        <v>212</v>
      </c>
      <c r="R737" t="s">
        <v>34</v>
      </c>
      <c r="S737" t="s">
        <v>61</v>
      </c>
      <c r="T737" t="s">
        <v>90</v>
      </c>
      <c r="U737" t="s">
        <v>50</v>
      </c>
      <c r="V737" t="s">
        <v>36</v>
      </c>
      <c r="W737" t="s">
        <v>52</v>
      </c>
      <c r="X737" t="s">
        <v>75</v>
      </c>
      <c r="Y737" t="s">
        <v>109</v>
      </c>
      <c r="Z737" t="s">
        <v>40</v>
      </c>
      <c r="AA737" t="s">
        <v>54</v>
      </c>
      <c r="AT737" s="2" t="s">
        <v>874</v>
      </c>
    </row>
    <row r="738" spans="5:46" x14ac:dyDescent="0.4">
      <c r="E738">
        <v>1</v>
      </c>
      <c r="F738">
        <v>863</v>
      </c>
      <c r="G738" t="s">
        <v>25</v>
      </c>
      <c r="H738" s="1">
        <v>45574.349305555559</v>
      </c>
      <c r="I738" t="s">
        <v>26</v>
      </c>
      <c r="K738" t="s">
        <v>55</v>
      </c>
      <c r="L738" t="s">
        <v>147</v>
      </c>
      <c r="M738" t="s">
        <v>56</v>
      </c>
      <c r="N738" t="s">
        <v>46</v>
      </c>
      <c r="O738" t="s">
        <v>58</v>
      </c>
      <c r="P738" t="s">
        <v>32</v>
      </c>
      <c r="R738" t="s">
        <v>74</v>
      </c>
      <c r="S738" t="s">
        <v>48</v>
      </c>
      <c r="T738" t="s">
        <v>101</v>
      </c>
      <c r="U738" t="s">
        <v>50</v>
      </c>
      <c r="V738" t="s">
        <v>51</v>
      </c>
      <c r="W738" t="s">
        <v>52</v>
      </c>
      <c r="X738" t="s">
        <v>91</v>
      </c>
      <c r="Y738" t="s">
        <v>109</v>
      </c>
      <c r="Z738" t="s">
        <v>40</v>
      </c>
      <c r="AA738" t="s">
        <v>41</v>
      </c>
      <c r="AB738" t="s">
        <v>875</v>
      </c>
      <c r="AC738" t="s">
        <v>82</v>
      </c>
      <c r="AT738" t="s">
        <v>876</v>
      </c>
    </row>
    <row r="739" spans="5:46" x14ac:dyDescent="0.4">
      <c r="E739">
        <v>1</v>
      </c>
      <c r="F739">
        <v>863</v>
      </c>
      <c r="G739" t="s">
        <v>25</v>
      </c>
      <c r="H739" s="1">
        <v>45574.349305555559</v>
      </c>
      <c r="I739" t="s">
        <v>26</v>
      </c>
      <c r="K739" t="s">
        <v>27</v>
      </c>
      <c r="L739" t="s">
        <v>147</v>
      </c>
      <c r="M739" t="s">
        <v>73</v>
      </c>
      <c r="N739" t="s">
        <v>30</v>
      </c>
      <c r="O739" t="s">
        <v>58</v>
      </c>
      <c r="P739" t="s">
        <v>134</v>
      </c>
      <c r="R739" t="s">
        <v>34</v>
      </c>
      <c r="S739" t="s">
        <v>89</v>
      </c>
      <c r="T739" t="s">
        <v>48</v>
      </c>
      <c r="U739" t="s">
        <v>51</v>
      </c>
      <c r="V739" t="s">
        <v>37</v>
      </c>
      <c r="W739" t="s">
        <v>75</v>
      </c>
      <c r="X739" t="s">
        <v>39</v>
      </c>
      <c r="Y739" t="s">
        <v>70</v>
      </c>
      <c r="Z739" t="s">
        <v>180</v>
      </c>
    </row>
    <row r="740" spans="5:46" x14ac:dyDescent="0.4">
      <c r="E740">
        <v>1</v>
      </c>
      <c r="F740">
        <v>863</v>
      </c>
      <c r="G740" t="s">
        <v>25</v>
      </c>
      <c r="H740" s="1">
        <v>45574.349305555559</v>
      </c>
      <c r="I740" t="s">
        <v>26</v>
      </c>
      <c r="K740" t="s">
        <v>27</v>
      </c>
      <c r="L740" t="s">
        <v>147</v>
      </c>
      <c r="M740" t="s">
        <v>56</v>
      </c>
      <c r="N740" t="s">
        <v>30</v>
      </c>
      <c r="O740" t="s">
        <v>58</v>
      </c>
      <c r="P740" t="s">
        <v>108</v>
      </c>
      <c r="R740" t="s">
        <v>74</v>
      </c>
      <c r="S740" t="s">
        <v>48</v>
      </c>
      <c r="U740" t="s">
        <v>36</v>
      </c>
      <c r="V740" t="s">
        <v>115</v>
      </c>
      <c r="W740" t="s">
        <v>75</v>
      </c>
      <c r="X740" t="s">
        <v>38</v>
      </c>
      <c r="Y740" t="s">
        <v>53</v>
      </c>
      <c r="Z740" t="s">
        <v>40</v>
      </c>
      <c r="AA740" t="s">
        <v>54</v>
      </c>
    </row>
    <row r="741" spans="5:46" x14ac:dyDescent="0.4">
      <c r="E741">
        <v>1</v>
      </c>
      <c r="F741">
        <v>863</v>
      </c>
      <c r="G741" t="s">
        <v>25</v>
      </c>
      <c r="H741" s="1">
        <v>45574.348611111112</v>
      </c>
      <c r="I741" t="s">
        <v>26</v>
      </c>
      <c r="K741" t="s">
        <v>237</v>
      </c>
      <c r="L741" t="s">
        <v>147</v>
      </c>
      <c r="M741" t="s">
        <v>56</v>
      </c>
      <c r="N741" t="s">
        <v>30</v>
      </c>
      <c r="O741" t="s">
        <v>58</v>
      </c>
      <c r="P741" t="s">
        <v>32</v>
      </c>
      <c r="R741" t="s">
        <v>34</v>
      </c>
      <c r="S741" t="s">
        <v>74</v>
      </c>
      <c r="T741" t="s">
        <v>101</v>
      </c>
      <c r="U741" t="s">
        <v>50</v>
      </c>
      <c r="V741" t="s">
        <v>63</v>
      </c>
      <c r="W741" t="s">
        <v>52</v>
      </c>
      <c r="X741" t="s">
        <v>75</v>
      </c>
      <c r="Y741" t="s">
        <v>38</v>
      </c>
      <c r="Z741" t="s">
        <v>40</v>
      </c>
      <c r="AA741" t="s">
        <v>54</v>
      </c>
      <c r="AT741" t="s">
        <v>183</v>
      </c>
    </row>
    <row r="742" spans="5:46" x14ac:dyDescent="0.4">
      <c r="E742">
        <v>1</v>
      </c>
      <c r="F742">
        <v>863</v>
      </c>
      <c r="G742" t="s">
        <v>25</v>
      </c>
      <c r="H742" s="1">
        <v>45574.347916666666</v>
      </c>
      <c r="I742" t="s">
        <v>26</v>
      </c>
      <c r="K742" t="s">
        <v>27</v>
      </c>
      <c r="L742" t="s">
        <v>147</v>
      </c>
      <c r="M742" t="s">
        <v>56</v>
      </c>
      <c r="N742" t="s">
        <v>30</v>
      </c>
      <c r="O742" t="s">
        <v>58</v>
      </c>
      <c r="P742" t="s">
        <v>108</v>
      </c>
      <c r="R742" t="s">
        <v>34</v>
      </c>
      <c r="S742" t="s">
        <v>74</v>
      </c>
      <c r="T742" t="s">
        <v>48</v>
      </c>
      <c r="U742" t="s">
        <v>50</v>
      </c>
      <c r="V742" t="s">
        <v>37</v>
      </c>
      <c r="W742" t="s">
        <v>105</v>
      </c>
      <c r="X742" t="s">
        <v>99</v>
      </c>
      <c r="Z742" t="s">
        <v>40</v>
      </c>
      <c r="AA742" t="s">
        <v>41</v>
      </c>
      <c r="AB742" t="s">
        <v>877</v>
      </c>
      <c r="AC742" t="s">
        <v>79</v>
      </c>
    </row>
    <row r="743" spans="5:46" x14ac:dyDescent="0.4">
      <c r="E743">
        <v>1</v>
      </c>
      <c r="F743">
        <v>863</v>
      </c>
      <c r="G743" t="s">
        <v>25</v>
      </c>
      <c r="H743" s="1">
        <v>45574.34652777778</v>
      </c>
      <c r="I743" t="s">
        <v>26</v>
      </c>
      <c r="K743" t="s">
        <v>27</v>
      </c>
      <c r="L743" t="s">
        <v>147</v>
      </c>
      <c r="M743" t="s">
        <v>73</v>
      </c>
      <c r="N743" t="s">
        <v>30</v>
      </c>
      <c r="O743" t="s">
        <v>58</v>
      </c>
      <c r="P743" t="s">
        <v>32</v>
      </c>
      <c r="R743" t="s">
        <v>89</v>
      </c>
      <c r="U743" t="s">
        <v>235</v>
      </c>
      <c r="W743" t="s">
        <v>91</v>
      </c>
      <c r="Z743" t="s">
        <v>180</v>
      </c>
    </row>
    <row r="744" spans="5:46" x14ac:dyDescent="0.4">
      <c r="E744">
        <v>1</v>
      </c>
      <c r="F744">
        <v>863</v>
      </c>
      <c r="G744" t="s">
        <v>25</v>
      </c>
      <c r="H744" s="1">
        <v>45574.34652777778</v>
      </c>
      <c r="I744" t="s">
        <v>26</v>
      </c>
      <c r="K744" t="s">
        <v>27</v>
      </c>
      <c r="L744" t="s">
        <v>147</v>
      </c>
      <c r="M744" t="s">
        <v>73</v>
      </c>
      <c r="N744" t="s">
        <v>57</v>
      </c>
      <c r="O744" t="s">
        <v>58</v>
      </c>
      <c r="P744" t="s">
        <v>108</v>
      </c>
      <c r="R744" t="s">
        <v>34</v>
      </c>
      <c r="S744" t="s">
        <v>74</v>
      </c>
      <c r="T744" t="s">
        <v>35</v>
      </c>
      <c r="U744" t="s">
        <v>50</v>
      </c>
      <c r="V744" t="s">
        <v>37</v>
      </c>
      <c r="W744" t="s">
        <v>125</v>
      </c>
      <c r="X744" t="s">
        <v>105</v>
      </c>
      <c r="Y744" t="s">
        <v>99</v>
      </c>
      <c r="Z744" t="s">
        <v>40</v>
      </c>
      <c r="AA744" t="s">
        <v>54</v>
      </c>
    </row>
    <row r="745" spans="5:46" x14ac:dyDescent="0.4">
      <c r="E745">
        <v>1</v>
      </c>
      <c r="F745">
        <v>863</v>
      </c>
      <c r="G745" t="s">
        <v>25</v>
      </c>
      <c r="H745" s="1">
        <v>45574.34652777778</v>
      </c>
      <c r="I745" t="s">
        <v>26</v>
      </c>
      <c r="K745" t="s">
        <v>55</v>
      </c>
      <c r="L745" t="s">
        <v>147</v>
      </c>
      <c r="M745" t="s">
        <v>73</v>
      </c>
      <c r="N745" t="s">
        <v>57</v>
      </c>
      <c r="O745" t="s">
        <v>31</v>
      </c>
      <c r="Q745" t="s">
        <v>104</v>
      </c>
      <c r="R745" t="s">
        <v>118</v>
      </c>
      <c r="S745" t="s">
        <v>49</v>
      </c>
      <c r="T745" t="s">
        <v>90</v>
      </c>
      <c r="U745" t="s">
        <v>50</v>
      </c>
      <c r="V745" t="s">
        <v>102</v>
      </c>
      <c r="W745" t="s">
        <v>52</v>
      </c>
      <c r="X745" t="s">
        <v>53</v>
      </c>
      <c r="Y745" t="s">
        <v>162</v>
      </c>
      <c r="Z745" t="s">
        <v>40</v>
      </c>
      <c r="AA745" t="s">
        <v>54</v>
      </c>
    </row>
    <row r="746" spans="5:46" x14ac:dyDescent="0.4">
      <c r="E746">
        <v>1</v>
      </c>
      <c r="F746">
        <v>863</v>
      </c>
      <c r="G746" t="s">
        <v>25</v>
      </c>
      <c r="H746" s="1">
        <v>45574.34652777778</v>
      </c>
      <c r="I746" t="s">
        <v>26</v>
      </c>
      <c r="K746" t="s">
        <v>27</v>
      </c>
      <c r="L746" t="s">
        <v>147</v>
      </c>
      <c r="M746" t="s">
        <v>73</v>
      </c>
      <c r="N746" t="s">
        <v>57</v>
      </c>
      <c r="O746" t="s">
        <v>31</v>
      </c>
      <c r="Q746" t="s">
        <v>114</v>
      </c>
      <c r="R746" t="s">
        <v>74</v>
      </c>
      <c r="S746" t="s">
        <v>62</v>
      </c>
      <c r="T746" t="s">
        <v>110</v>
      </c>
      <c r="U746" t="s">
        <v>103</v>
      </c>
      <c r="V746" t="s">
        <v>63</v>
      </c>
      <c r="W746" t="s">
        <v>75</v>
      </c>
      <c r="X746" t="s">
        <v>38</v>
      </c>
      <c r="Y746" t="s">
        <v>106</v>
      </c>
      <c r="Z746" t="s">
        <v>40</v>
      </c>
      <c r="AA746" t="s">
        <v>41</v>
      </c>
      <c r="AB746" t="s">
        <v>878</v>
      </c>
      <c r="AC746" t="s">
        <v>78</v>
      </c>
    </row>
    <row r="747" spans="5:46" ht="150" x14ac:dyDescent="0.4">
      <c r="E747">
        <v>1</v>
      </c>
      <c r="F747">
        <v>863</v>
      </c>
      <c r="G747" t="s">
        <v>25</v>
      </c>
      <c r="H747" s="1">
        <v>45574.345833333333</v>
      </c>
      <c r="I747" t="s">
        <v>26</v>
      </c>
      <c r="K747" t="s">
        <v>27</v>
      </c>
      <c r="L747" t="s">
        <v>147</v>
      </c>
      <c r="M747" t="s">
        <v>29</v>
      </c>
      <c r="N747" t="s">
        <v>30</v>
      </c>
      <c r="O747" t="s">
        <v>31</v>
      </c>
      <c r="Q747" t="s">
        <v>104</v>
      </c>
      <c r="R747" t="s">
        <v>74</v>
      </c>
      <c r="S747" t="s">
        <v>89</v>
      </c>
      <c r="U747" t="s">
        <v>51</v>
      </c>
      <c r="W747" t="s">
        <v>52</v>
      </c>
      <c r="X747" t="s">
        <v>70</v>
      </c>
      <c r="Z747" t="s">
        <v>40</v>
      </c>
      <c r="AA747" t="s">
        <v>41</v>
      </c>
      <c r="AB747" s="2" t="s">
        <v>879</v>
      </c>
      <c r="AC747" t="s">
        <v>189</v>
      </c>
      <c r="AT747" t="s">
        <v>880</v>
      </c>
    </row>
    <row r="748" spans="5:46" ht="243.75" x14ac:dyDescent="0.4">
      <c r="E748">
        <v>1</v>
      </c>
      <c r="F748">
        <v>863</v>
      </c>
      <c r="G748" t="s">
        <v>25</v>
      </c>
      <c r="H748" s="1">
        <v>45574.345833333333</v>
      </c>
      <c r="I748" t="s">
        <v>26</v>
      </c>
      <c r="K748" t="s">
        <v>27</v>
      </c>
      <c r="L748" t="s">
        <v>147</v>
      </c>
      <c r="M748" t="s">
        <v>73</v>
      </c>
      <c r="N748" t="s">
        <v>57</v>
      </c>
      <c r="O748" t="s">
        <v>58</v>
      </c>
      <c r="P748" t="s">
        <v>108</v>
      </c>
      <c r="R748" t="s">
        <v>34</v>
      </c>
      <c r="S748" t="s">
        <v>117</v>
      </c>
      <c r="T748" t="s">
        <v>48</v>
      </c>
      <c r="U748" t="s">
        <v>50</v>
      </c>
      <c r="V748" t="s">
        <v>103</v>
      </c>
      <c r="W748" t="s">
        <v>75</v>
      </c>
      <c r="X748" t="s">
        <v>125</v>
      </c>
      <c r="Y748" t="s">
        <v>91</v>
      </c>
      <c r="Z748" t="s">
        <v>40</v>
      </c>
      <c r="AA748" t="s">
        <v>41</v>
      </c>
      <c r="AB748" s="2" t="s">
        <v>881</v>
      </c>
      <c r="AC748" t="s">
        <v>79</v>
      </c>
      <c r="AD748" t="s">
        <v>96</v>
      </c>
      <c r="AE748" t="s">
        <v>81</v>
      </c>
      <c r="AF748" t="s">
        <v>84</v>
      </c>
      <c r="AT748" s="2" t="s">
        <v>882</v>
      </c>
    </row>
    <row r="749" spans="5:46" x14ac:dyDescent="0.4">
      <c r="E749">
        <v>1</v>
      </c>
      <c r="F749">
        <v>863</v>
      </c>
      <c r="G749" t="s">
        <v>25</v>
      </c>
      <c r="H749" s="1">
        <v>45574.345138888886</v>
      </c>
      <c r="I749" t="s">
        <v>26</v>
      </c>
      <c r="K749" t="s">
        <v>45</v>
      </c>
      <c r="L749" t="s">
        <v>147</v>
      </c>
      <c r="M749" t="s">
        <v>73</v>
      </c>
      <c r="N749" t="s">
        <v>57</v>
      </c>
      <c r="O749" t="s">
        <v>58</v>
      </c>
      <c r="P749" t="s">
        <v>108</v>
      </c>
      <c r="R749" t="s">
        <v>33</v>
      </c>
      <c r="S749" t="s">
        <v>74</v>
      </c>
      <c r="T749" t="s">
        <v>117</v>
      </c>
      <c r="U749" t="s">
        <v>102</v>
      </c>
      <c r="V749" t="s">
        <v>37</v>
      </c>
      <c r="W749" t="s">
        <v>75</v>
      </c>
      <c r="X749" t="s">
        <v>125</v>
      </c>
      <c r="Y749" t="s">
        <v>53</v>
      </c>
      <c r="Z749" t="s">
        <v>180</v>
      </c>
    </row>
    <row r="750" spans="5:46" x14ac:dyDescent="0.4">
      <c r="E750">
        <v>1</v>
      </c>
      <c r="F750">
        <v>863</v>
      </c>
      <c r="G750" t="s">
        <v>25</v>
      </c>
      <c r="H750" s="1">
        <v>45574.344444444447</v>
      </c>
      <c r="I750" t="s">
        <v>26</v>
      </c>
      <c r="K750" t="s">
        <v>55</v>
      </c>
      <c r="L750" t="s">
        <v>147</v>
      </c>
      <c r="M750" t="s">
        <v>29</v>
      </c>
      <c r="N750" t="s">
        <v>46</v>
      </c>
      <c r="O750" t="s">
        <v>58</v>
      </c>
      <c r="P750" t="s">
        <v>108</v>
      </c>
      <c r="R750" t="s">
        <v>34</v>
      </c>
      <c r="S750" t="s">
        <v>74</v>
      </c>
      <c r="T750" t="s">
        <v>35</v>
      </c>
      <c r="U750" t="s">
        <v>50</v>
      </c>
      <c r="V750" t="s">
        <v>115</v>
      </c>
      <c r="W750" t="s">
        <v>75</v>
      </c>
      <c r="X750" t="s">
        <v>125</v>
      </c>
      <c r="Y750" t="s">
        <v>91</v>
      </c>
      <c r="Z750" t="s">
        <v>40</v>
      </c>
      <c r="AA750" t="s">
        <v>41</v>
      </c>
      <c r="AB750" t="s">
        <v>883</v>
      </c>
      <c r="AC750" t="s">
        <v>79</v>
      </c>
      <c r="AT750" t="s">
        <v>222</v>
      </c>
    </row>
    <row r="751" spans="5:46" ht="112.5" x14ac:dyDescent="0.4">
      <c r="E751">
        <v>1</v>
      </c>
      <c r="F751">
        <v>863</v>
      </c>
      <c r="G751" t="s">
        <v>25</v>
      </c>
      <c r="H751" s="1">
        <v>45574.344444444447</v>
      </c>
      <c r="I751" t="s">
        <v>26</v>
      </c>
      <c r="K751" t="s">
        <v>55</v>
      </c>
      <c r="L751" t="s">
        <v>147</v>
      </c>
      <c r="M751" t="s">
        <v>73</v>
      </c>
      <c r="N751" t="s">
        <v>30</v>
      </c>
      <c r="O751" t="s">
        <v>58</v>
      </c>
      <c r="P751" t="s">
        <v>108</v>
      </c>
      <c r="R751" t="s">
        <v>117</v>
      </c>
      <c r="S751" t="s">
        <v>110</v>
      </c>
      <c r="U751" t="s">
        <v>50</v>
      </c>
      <c r="V751" t="s">
        <v>103</v>
      </c>
      <c r="W751" t="s">
        <v>64</v>
      </c>
      <c r="X751" t="s">
        <v>75</v>
      </c>
      <c r="Y751" t="s">
        <v>38</v>
      </c>
      <c r="Z751" t="s">
        <v>40</v>
      </c>
      <c r="AA751" t="s">
        <v>41</v>
      </c>
      <c r="AB751" s="2" t="s">
        <v>884</v>
      </c>
      <c r="AC751" t="s">
        <v>44</v>
      </c>
    </row>
    <row r="752" spans="5:46" x14ac:dyDescent="0.4">
      <c r="E752">
        <v>1</v>
      </c>
      <c r="F752">
        <v>863</v>
      </c>
      <c r="G752" t="s">
        <v>25</v>
      </c>
      <c r="H752" s="1">
        <v>45574.34375</v>
      </c>
      <c r="I752" t="s">
        <v>26</v>
      </c>
      <c r="K752" t="s">
        <v>55</v>
      </c>
      <c r="L752" t="s">
        <v>147</v>
      </c>
      <c r="M752" t="s">
        <v>73</v>
      </c>
      <c r="N752" t="s">
        <v>57</v>
      </c>
      <c r="O752" t="s">
        <v>58</v>
      </c>
      <c r="P752" t="s">
        <v>59</v>
      </c>
      <c r="R752" t="s">
        <v>34</v>
      </c>
      <c r="S752" t="s">
        <v>74</v>
      </c>
      <c r="T752" t="s">
        <v>35</v>
      </c>
      <c r="U752" t="s">
        <v>50</v>
      </c>
      <c r="V752" t="s">
        <v>157</v>
      </c>
      <c r="W752" t="s">
        <v>125</v>
      </c>
      <c r="X752" t="s">
        <v>105</v>
      </c>
      <c r="Y752" t="s">
        <v>162</v>
      </c>
      <c r="Z752" t="s">
        <v>40</v>
      </c>
      <c r="AA752" t="s">
        <v>41</v>
      </c>
      <c r="AB752" t="s">
        <v>885</v>
      </c>
      <c r="AC752" t="s">
        <v>77</v>
      </c>
      <c r="AD752" t="s">
        <v>84</v>
      </c>
      <c r="AE752" t="s">
        <v>85</v>
      </c>
      <c r="AF752" t="s">
        <v>189</v>
      </c>
    </row>
    <row r="753" spans="5:46" x14ac:dyDescent="0.4">
      <c r="E753">
        <v>1</v>
      </c>
      <c r="F753">
        <v>863</v>
      </c>
      <c r="G753" t="s">
        <v>25</v>
      </c>
      <c r="H753" s="1">
        <v>45574.342361111114</v>
      </c>
      <c r="I753" t="s">
        <v>26</v>
      </c>
      <c r="K753" t="s">
        <v>55</v>
      </c>
      <c r="L753" t="s">
        <v>147</v>
      </c>
      <c r="M753" t="s">
        <v>29</v>
      </c>
      <c r="N753" t="s">
        <v>122</v>
      </c>
      <c r="O753" t="s">
        <v>31</v>
      </c>
      <c r="Q753" t="s">
        <v>886</v>
      </c>
      <c r="R753" t="s">
        <v>61</v>
      </c>
      <c r="S753" t="s">
        <v>89</v>
      </c>
      <c r="T753" t="s">
        <v>154</v>
      </c>
      <c r="U753" t="s">
        <v>50</v>
      </c>
      <c r="V753" t="s">
        <v>103</v>
      </c>
      <c r="W753" t="s">
        <v>52</v>
      </c>
      <c r="X753" t="s">
        <v>75</v>
      </c>
      <c r="Y753" t="s">
        <v>91</v>
      </c>
      <c r="Z753" t="s">
        <v>180</v>
      </c>
    </row>
    <row r="754" spans="5:46" ht="56.25" x14ac:dyDescent="0.4">
      <c r="E754">
        <v>1</v>
      </c>
      <c r="F754">
        <v>863</v>
      </c>
      <c r="G754" t="s">
        <v>25</v>
      </c>
      <c r="H754" s="1">
        <v>45574.341666666667</v>
      </c>
      <c r="I754" t="s">
        <v>26</v>
      </c>
      <c r="K754" t="s">
        <v>27</v>
      </c>
      <c r="L754" t="s">
        <v>147</v>
      </c>
      <c r="M754" t="s">
        <v>56</v>
      </c>
      <c r="N754" t="s">
        <v>30</v>
      </c>
      <c r="O754" t="s">
        <v>58</v>
      </c>
      <c r="P754" t="s">
        <v>108</v>
      </c>
      <c r="R754" t="s">
        <v>60</v>
      </c>
      <c r="S754" t="s">
        <v>35</v>
      </c>
      <c r="T754" t="s">
        <v>101</v>
      </c>
      <c r="U754" t="s">
        <v>50</v>
      </c>
      <c r="V754" t="s">
        <v>37</v>
      </c>
      <c r="W754" t="s">
        <v>64</v>
      </c>
      <c r="X754" t="s">
        <v>52</v>
      </c>
      <c r="Y754" t="s">
        <v>75</v>
      </c>
      <c r="Z754" t="s">
        <v>40</v>
      </c>
      <c r="AA754" t="s">
        <v>54</v>
      </c>
      <c r="AT754" s="2" t="s">
        <v>887</v>
      </c>
    </row>
    <row r="755" spans="5:46" x14ac:dyDescent="0.4">
      <c r="E755">
        <v>1</v>
      </c>
      <c r="F755">
        <v>863</v>
      </c>
      <c r="G755" t="s">
        <v>25</v>
      </c>
      <c r="H755" s="1">
        <v>45574.34097222222</v>
      </c>
      <c r="I755" t="s">
        <v>26</v>
      </c>
      <c r="K755" t="s">
        <v>45</v>
      </c>
      <c r="L755" t="s">
        <v>147</v>
      </c>
      <c r="M755" t="s">
        <v>29</v>
      </c>
      <c r="N755" t="s">
        <v>46</v>
      </c>
      <c r="O755" t="s">
        <v>31</v>
      </c>
      <c r="Q755" t="s">
        <v>123</v>
      </c>
      <c r="R755" t="s">
        <v>48</v>
      </c>
      <c r="U755" t="s">
        <v>103</v>
      </c>
      <c r="W755" t="s">
        <v>133</v>
      </c>
      <c r="X755" t="s">
        <v>70</v>
      </c>
      <c r="Z755" t="s">
        <v>180</v>
      </c>
    </row>
    <row r="756" spans="5:46" x14ac:dyDescent="0.4">
      <c r="E756">
        <v>1</v>
      </c>
      <c r="F756">
        <v>863</v>
      </c>
      <c r="G756" t="s">
        <v>25</v>
      </c>
      <c r="H756" s="1">
        <v>45574.340277777781</v>
      </c>
      <c r="I756" t="s">
        <v>26</v>
      </c>
      <c r="K756" t="s">
        <v>27</v>
      </c>
      <c r="L756" t="s">
        <v>147</v>
      </c>
      <c r="M756" t="s">
        <v>56</v>
      </c>
      <c r="N756" t="s">
        <v>30</v>
      </c>
      <c r="O756" t="s">
        <v>31</v>
      </c>
      <c r="Q756" t="s">
        <v>114</v>
      </c>
      <c r="R756" t="s">
        <v>60</v>
      </c>
      <c r="S756" t="s">
        <v>34</v>
      </c>
      <c r="T756" t="s">
        <v>74</v>
      </c>
      <c r="U756" t="s">
        <v>50</v>
      </c>
      <c r="V756" t="s">
        <v>103</v>
      </c>
      <c r="W756" t="s">
        <v>52</v>
      </c>
      <c r="X756" t="s">
        <v>75</v>
      </c>
      <c r="Y756" t="s">
        <v>105</v>
      </c>
      <c r="Z756" t="s">
        <v>40</v>
      </c>
      <c r="AA756" t="s">
        <v>54</v>
      </c>
    </row>
    <row r="757" spans="5:46" x14ac:dyDescent="0.4">
      <c r="E757">
        <v>1</v>
      </c>
      <c r="F757">
        <v>863</v>
      </c>
      <c r="G757" t="s">
        <v>25</v>
      </c>
      <c r="H757" s="1">
        <v>45574.339583333334</v>
      </c>
      <c r="I757" t="s">
        <v>26</v>
      </c>
      <c r="K757" t="s">
        <v>27</v>
      </c>
      <c r="L757" t="s">
        <v>147</v>
      </c>
      <c r="M757" t="s">
        <v>73</v>
      </c>
      <c r="N757" t="s">
        <v>57</v>
      </c>
      <c r="O757" t="s">
        <v>58</v>
      </c>
      <c r="P757" t="s">
        <v>134</v>
      </c>
      <c r="R757" t="s">
        <v>60</v>
      </c>
      <c r="S757" t="s">
        <v>74</v>
      </c>
      <c r="T757" t="s">
        <v>101</v>
      </c>
      <c r="U757" t="s">
        <v>50</v>
      </c>
      <c r="V757" t="s">
        <v>68</v>
      </c>
      <c r="W757" t="s">
        <v>75</v>
      </c>
      <c r="X757" t="s">
        <v>91</v>
      </c>
      <c r="Y757" t="s">
        <v>39</v>
      </c>
      <c r="Z757" t="s">
        <v>40</v>
      </c>
      <c r="AA757" t="s">
        <v>41</v>
      </c>
      <c r="AB757" t="s">
        <v>888</v>
      </c>
      <c r="AC757" t="s">
        <v>96</v>
      </c>
      <c r="AD757" t="s">
        <v>84</v>
      </c>
      <c r="AE757" t="s">
        <v>85</v>
      </c>
    </row>
    <row r="758" spans="5:46" ht="409.5" x14ac:dyDescent="0.4">
      <c r="E758">
        <v>1</v>
      </c>
      <c r="F758">
        <v>863</v>
      </c>
      <c r="G758" t="s">
        <v>25</v>
      </c>
      <c r="H758" s="1">
        <v>45574.339583333334</v>
      </c>
      <c r="I758" t="s">
        <v>26</v>
      </c>
      <c r="K758" t="s">
        <v>27</v>
      </c>
      <c r="L758" t="s">
        <v>147</v>
      </c>
      <c r="M758" t="s">
        <v>73</v>
      </c>
      <c r="N758" t="s">
        <v>57</v>
      </c>
      <c r="O758" t="s">
        <v>58</v>
      </c>
      <c r="P758" t="s">
        <v>59</v>
      </c>
      <c r="R758" t="s">
        <v>74</v>
      </c>
      <c r="S758" t="s">
        <v>61</v>
      </c>
      <c r="T758" t="s">
        <v>48</v>
      </c>
      <c r="U758" t="s">
        <v>51</v>
      </c>
      <c r="V758" t="s">
        <v>37</v>
      </c>
      <c r="W758" t="s">
        <v>125</v>
      </c>
      <c r="X758" t="s">
        <v>91</v>
      </c>
      <c r="Y758" t="s">
        <v>39</v>
      </c>
      <c r="Z758" t="s">
        <v>40</v>
      </c>
      <c r="AA758" t="s">
        <v>41</v>
      </c>
      <c r="AB758" s="2" t="s">
        <v>889</v>
      </c>
      <c r="AC758" t="s">
        <v>79</v>
      </c>
      <c r="AT758" s="2" t="s">
        <v>890</v>
      </c>
    </row>
    <row r="759" spans="5:46" x14ac:dyDescent="0.4">
      <c r="E759">
        <v>1</v>
      </c>
      <c r="F759">
        <v>863</v>
      </c>
      <c r="G759" t="s">
        <v>25</v>
      </c>
      <c r="H759" s="1">
        <v>45574.339583333334</v>
      </c>
      <c r="I759" t="s">
        <v>26</v>
      </c>
      <c r="K759" t="s">
        <v>55</v>
      </c>
      <c r="L759" t="s">
        <v>147</v>
      </c>
      <c r="M759" t="s">
        <v>56</v>
      </c>
      <c r="N759" t="s">
        <v>30</v>
      </c>
      <c r="O759" t="s">
        <v>58</v>
      </c>
      <c r="P759" t="s">
        <v>108</v>
      </c>
      <c r="R759" t="s">
        <v>60</v>
      </c>
      <c r="S759" t="s">
        <v>74</v>
      </c>
      <c r="T759" t="s">
        <v>90</v>
      </c>
      <c r="U759" t="s">
        <v>50</v>
      </c>
      <c r="V759" t="s">
        <v>51</v>
      </c>
      <c r="W759" t="s">
        <v>75</v>
      </c>
      <c r="Z759" t="s">
        <v>40</v>
      </c>
      <c r="AA759" t="s">
        <v>54</v>
      </c>
    </row>
    <row r="760" spans="5:46" x14ac:dyDescent="0.4">
      <c r="E760">
        <v>1</v>
      </c>
      <c r="F760">
        <v>863</v>
      </c>
      <c r="G760" t="s">
        <v>25</v>
      </c>
      <c r="H760" s="1">
        <v>45574.337500000001</v>
      </c>
      <c r="I760" t="s">
        <v>26</v>
      </c>
      <c r="K760" t="s">
        <v>55</v>
      </c>
      <c r="L760" t="s">
        <v>147</v>
      </c>
      <c r="M760" t="s">
        <v>73</v>
      </c>
      <c r="N760" t="s">
        <v>30</v>
      </c>
      <c r="O760" t="s">
        <v>58</v>
      </c>
      <c r="P760" t="s">
        <v>134</v>
      </c>
      <c r="R760" t="s">
        <v>74</v>
      </c>
      <c r="S760" t="s">
        <v>35</v>
      </c>
      <c r="T760" t="s">
        <v>90</v>
      </c>
      <c r="U760" t="s">
        <v>50</v>
      </c>
      <c r="W760" t="s">
        <v>75</v>
      </c>
      <c r="Z760" t="s">
        <v>180</v>
      </c>
      <c r="AT760" t="s">
        <v>891</v>
      </c>
    </row>
    <row r="761" spans="5:46" x14ac:dyDescent="0.4">
      <c r="E761">
        <v>1</v>
      </c>
      <c r="F761">
        <v>863</v>
      </c>
      <c r="G761" t="s">
        <v>25</v>
      </c>
      <c r="H761" s="1">
        <v>45573.651388888888</v>
      </c>
      <c r="I761" t="s">
        <v>26</v>
      </c>
      <c r="K761" t="s">
        <v>27</v>
      </c>
      <c r="L761" t="s">
        <v>147</v>
      </c>
      <c r="M761" t="s">
        <v>73</v>
      </c>
      <c r="N761" t="s">
        <v>57</v>
      </c>
      <c r="O761" t="s">
        <v>58</v>
      </c>
      <c r="P761" t="s">
        <v>108</v>
      </c>
      <c r="R761" t="s">
        <v>33</v>
      </c>
      <c r="S761" t="s">
        <v>117</v>
      </c>
      <c r="T761" t="s">
        <v>90</v>
      </c>
      <c r="U761" t="s">
        <v>51</v>
      </c>
      <c r="V761" t="s">
        <v>235</v>
      </c>
      <c r="W761" t="s">
        <v>75</v>
      </c>
      <c r="X761" t="s">
        <v>70</v>
      </c>
      <c r="Z761" t="s">
        <v>180</v>
      </c>
      <c r="AT761" t="s">
        <v>892</v>
      </c>
    </row>
    <row r="762" spans="5:46" x14ac:dyDescent="0.4">
      <c r="E762">
        <v>1</v>
      </c>
      <c r="F762">
        <v>863</v>
      </c>
      <c r="G762" t="s">
        <v>25</v>
      </c>
      <c r="H762" s="1">
        <v>45573.65</v>
      </c>
      <c r="I762" t="s">
        <v>26</v>
      </c>
      <c r="K762" t="s">
        <v>87</v>
      </c>
      <c r="L762" t="s">
        <v>380</v>
      </c>
      <c r="M762" t="s">
        <v>56</v>
      </c>
      <c r="N762" t="s">
        <v>46</v>
      </c>
      <c r="O762" t="s">
        <v>58</v>
      </c>
      <c r="P762" t="s">
        <v>108</v>
      </c>
      <c r="R762" t="s">
        <v>33</v>
      </c>
      <c r="S762" t="s">
        <v>60</v>
      </c>
      <c r="T762" t="s">
        <v>90</v>
      </c>
      <c r="U762" t="s">
        <v>50</v>
      </c>
      <c r="V762" t="s">
        <v>37</v>
      </c>
      <c r="W762" t="s">
        <v>52</v>
      </c>
      <c r="X762" t="s">
        <v>106</v>
      </c>
      <c r="Y762" t="s">
        <v>109</v>
      </c>
      <c r="AA762" t="s">
        <v>41</v>
      </c>
      <c r="AB762" t="s">
        <v>893</v>
      </c>
      <c r="AC762" t="s">
        <v>96</v>
      </c>
    </row>
    <row r="763" spans="5:46" x14ac:dyDescent="0.4">
      <c r="E763">
        <v>1</v>
      </c>
      <c r="F763">
        <v>863</v>
      </c>
      <c r="G763" t="s">
        <v>25</v>
      </c>
      <c r="H763" s="1">
        <v>45573.645138888889</v>
      </c>
      <c r="I763" t="s">
        <v>26</v>
      </c>
      <c r="K763" t="s">
        <v>55</v>
      </c>
      <c r="L763" t="s">
        <v>147</v>
      </c>
      <c r="M763" t="s">
        <v>73</v>
      </c>
      <c r="N763" t="s">
        <v>57</v>
      </c>
      <c r="O763" t="s">
        <v>58</v>
      </c>
      <c r="P763" t="s">
        <v>894</v>
      </c>
      <c r="R763" t="s">
        <v>74</v>
      </c>
      <c r="S763" t="s">
        <v>89</v>
      </c>
      <c r="T763" t="s">
        <v>101</v>
      </c>
      <c r="U763" t="s">
        <v>103</v>
      </c>
      <c r="V763" t="s">
        <v>37</v>
      </c>
      <c r="W763" t="s">
        <v>52</v>
      </c>
      <c r="X763" t="s">
        <v>75</v>
      </c>
      <c r="Y763" t="s">
        <v>109</v>
      </c>
      <c r="Z763" t="s">
        <v>40</v>
      </c>
      <c r="AA763" t="s">
        <v>54</v>
      </c>
      <c r="AT763" t="s">
        <v>376</v>
      </c>
    </row>
    <row r="764" spans="5:46" x14ac:dyDescent="0.4">
      <c r="E764">
        <v>1</v>
      </c>
      <c r="F764">
        <v>863</v>
      </c>
      <c r="G764" t="s">
        <v>25</v>
      </c>
      <c r="H764" s="1">
        <v>45573.644444444442</v>
      </c>
      <c r="I764" t="s">
        <v>26</v>
      </c>
      <c r="K764" t="s">
        <v>55</v>
      </c>
      <c r="L764" t="s">
        <v>147</v>
      </c>
      <c r="M764" t="s">
        <v>56</v>
      </c>
      <c r="N764" t="s">
        <v>57</v>
      </c>
      <c r="O764" t="s">
        <v>31</v>
      </c>
      <c r="Q764" t="s">
        <v>104</v>
      </c>
      <c r="R764" t="s">
        <v>60</v>
      </c>
      <c r="S764" t="s">
        <v>61</v>
      </c>
      <c r="T764" t="s">
        <v>110</v>
      </c>
      <c r="U764" t="s">
        <v>50</v>
      </c>
      <c r="V764" t="s">
        <v>115</v>
      </c>
      <c r="W764" t="s">
        <v>52</v>
      </c>
      <c r="X764" t="s">
        <v>75</v>
      </c>
      <c r="Y764" t="s">
        <v>125</v>
      </c>
      <c r="Z764" t="s">
        <v>40</v>
      </c>
      <c r="AA764" t="s">
        <v>41</v>
      </c>
      <c r="AB764" t="s">
        <v>895</v>
      </c>
      <c r="AC764" t="s">
        <v>81</v>
      </c>
      <c r="AD764" t="s">
        <v>84</v>
      </c>
      <c r="AE764" t="s">
        <v>85</v>
      </c>
    </row>
    <row r="765" spans="5:46" x14ac:dyDescent="0.4">
      <c r="E765">
        <v>1</v>
      </c>
      <c r="F765">
        <v>863</v>
      </c>
      <c r="G765" t="s">
        <v>25</v>
      </c>
      <c r="H765" s="1">
        <v>45573.643750000003</v>
      </c>
      <c r="I765" t="s">
        <v>26</v>
      </c>
      <c r="K765" t="s">
        <v>55</v>
      </c>
      <c r="L765" t="s">
        <v>147</v>
      </c>
      <c r="M765" t="s">
        <v>144</v>
      </c>
      <c r="N765" t="s">
        <v>46</v>
      </c>
      <c r="O765" t="s">
        <v>31</v>
      </c>
      <c r="Q765" t="s">
        <v>114</v>
      </c>
      <c r="R765" t="s">
        <v>61</v>
      </c>
      <c r="S765" t="s">
        <v>48</v>
      </c>
      <c r="T765" t="s">
        <v>110</v>
      </c>
      <c r="U765" t="s">
        <v>102</v>
      </c>
      <c r="V765" t="s">
        <v>103</v>
      </c>
      <c r="W765" t="s">
        <v>52</v>
      </c>
      <c r="X765" t="s">
        <v>91</v>
      </c>
      <c r="Z765" t="s">
        <v>180</v>
      </c>
      <c r="AT765" t="s">
        <v>896</v>
      </c>
    </row>
    <row r="766" spans="5:46" x14ac:dyDescent="0.4">
      <c r="E766">
        <v>1</v>
      </c>
      <c r="F766">
        <v>863</v>
      </c>
      <c r="G766" t="s">
        <v>25</v>
      </c>
      <c r="H766" s="1">
        <v>45573.643750000003</v>
      </c>
      <c r="I766" t="s">
        <v>26</v>
      </c>
      <c r="K766" t="s">
        <v>55</v>
      </c>
      <c r="L766" t="s">
        <v>147</v>
      </c>
      <c r="M766" t="s">
        <v>29</v>
      </c>
      <c r="N766" t="s">
        <v>30</v>
      </c>
      <c r="O766" t="s">
        <v>58</v>
      </c>
      <c r="P766" t="s">
        <v>32</v>
      </c>
      <c r="R766" t="s">
        <v>34</v>
      </c>
      <c r="S766" t="s">
        <v>117</v>
      </c>
      <c r="T766" t="s">
        <v>90</v>
      </c>
      <c r="U766" t="s">
        <v>50</v>
      </c>
      <c r="V766" t="s">
        <v>37</v>
      </c>
      <c r="W766" t="s">
        <v>75</v>
      </c>
      <c r="X766" t="s">
        <v>105</v>
      </c>
      <c r="Y766" t="s">
        <v>111</v>
      </c>
      <c r="Z766" t="s">
        <v>40</v>
      </c>
      <c r="AA766" t="s">
        <v>41</v>
      </c>
      <c r="AB766" t="s">
        <v>897</v>
      </c>
      <c r="AC766" t="s">
        <v>79</v>
      </c>
      <c r="AD766" t="s">
        <v>43</v>
      </c>
      <c r="AE766" t="s">
        <v>44</v>
      </c>
      <c r="AF766" t="s">
        <v>96</v>
      </c>
      <c r="AG766" t="s">
        <v>81</v>
      </c>
      <c r="AH766" t="s">
        <v>84</v>
      </c>
      <c r="AI766" t="s">
        <v>85</v>
      </c>
      <c r="AJ766" t="s">
        <v>97</v>
      </c>
    </row>
    <row r="767" spans="5:46" x14ac:dyDescent="0.4">
      <c r="E767">
        <v>1</v>
      </c>
      <c r="F767">
        <v>863</v>
      </c>
      <c r="G767" t="s">
        <v>25</v>
      </c>
      <c r="H767" s="1">
        <v>45573.643750000003</v>
      </c>
      <c r="I767" t="s">
        <v>26</v>
      </c>
      <c r="K767" t="s">
        <v>27</v>
      </c>
      <c r="L767" t="s">
        <v>147</v>
      </c>
      <c r="M767" t="s">
        <v>73</v>
      </c>
      <c r="N767" t="s">
        <v>122</v>
      </c>
      <c r="O767" t="s">
        <v>31</v>
      </c>
      <c r="Q767" t="s">
        <v>114</v>
      </c>
      <c r="R767" t="s">
        <v>34</v>
      </c>
      <c r="S767" t="s">
        <v>74</v>
      </c>
      <c r="T767" t="s">
        <v>110</v>
      </c>
      <c r="U767" t="s">
        <v>50</v>
      </c>
      <c r="V767" t="s">
        <v>51</v>
      </c>
      <c r="W767" t="s">
        <v>64</v>
      </c>
      <c r="X767" t="s">
        <v>52</v>
      </c>
      <c r="Y767" t="s">
        <v>99</v>
      </c>
      <c r="Z767" t="s">
        <v>40</v>
      </c>
      <c r="AA767" t="s">
        <v>41</v>
      </c>
      <c r="AB767" t="s">
        <v>898</v>
      </c>
      <c r="AC767" t="s">
        <v>189</v>
      </c>
    </row>
    <row r="768" spans="5:46" x14ac:dyDescent="0.4">
      <c r="E768">
        <v>1</v>
      </c>
      <c r="F768">
        <v>863</v>
      </c>
      <c r="G768" t="s">
        <v>25</v>
      </c>
      <c r="H768" s="1">
        <v>45573.643750000003</v>
      </c>
      <c r="I768" t="s">
        <v>26</v>
      </c>
      <c r="K768" t="s">
        <v>55</v>
      </c>
      <c r="L768" t="s">
        <v>147</v>
      </c>
      <c r="M768" t="s">
        <v>73</v>
      </c>
      <c r="N768" t="s">
        <v>30</v>
      </c>
      <c r="O768" t="s">
        <v>31</v>
      </c>
      <c r="Q768" t="s">
        <v>114</v>
      </c>
      <c r="R768" t="s">
        <v>60</v>
      </c>
      <c r="S768" t="s">
        <v>34</v>
      </c>
      <c r="T768" t="s">
        <v>74</v>
      </c>
      <c r="U768" t="s">
        <v>132</v>
      </c>
      <c r="W768" t="s">
        <v>52</v>
      </c>
      <c r="Z768" t="s">
        <v>40</v>
      </c>
      <c r="AA768" t="s">
        <v>54</v>
      </c>
    </row>
    <row r="769" spans="5:46" ht="356.25" x14ac:dyDescent="0.4">
      <c r="E769">
        <v>1</v>
      </c>
      <c r="F769">
        <v>863</v>
      </c>
      <c r="G769" t="s">
        <v>25</v>
      </c>
      <c r="H769" s="1">
        <v>45573.643055555556</v>
      </c>
      <c r="I769" t="s">
        <v>26</v>
      </c>
      <c r="K769" t="s">
        <v>87</v>
      </c>
      <c r="L769" t="s">
        <v>380</v>
      </c>
      <c r="M769" t="s">
        <v>73</v>
      </c>
      <c r="N769" t="s">
        <v>57</v>
      </c>
      <c r="O769" t="s">
        <v>58</v>
      </c>
      <c r="P769" t="s">
        <v>108</v>
      </c>
      <c r="R769" t="s">
        <v>74</v>
      </c>
      <c r="S769" t="s">
        <v>35</v>
      </c>
      <c r="T769" t="s">
        <v>48</v>
      </c>
      <c r="U769" t="s">
        <v>50</v>
      </c>
      <c r="W769" t="s">
        <v>52</v>
      </c>
      <c r="X769" t="s">
        <v>75</v>
      </c>
      <c r="Y769" t="s">
        <v>125</v>
      </c>
      <c r="Z769" t="s">
        <v>40</v>
      </c>
      <c r="AA769" t="s">
        <v>41</v>
      </c>
      <c r="AB769" s="2" t="s">
        <v>899</v>
      </c>
      <c r="AC769" t="s">
        <v>43</v>
      </c>
      <c r="AD769" t="s">
        <v>84</v>
      </c>
    </row>
    <row r="770" spans="5:46" x14ac:dyDescent="0.4">
      <c r="E770">
        <v>1</v>
      </c>
      <c r="F770">
        <v>863</v>
      </c>
      <c r="G770" t="s">
        <v>25</v>
      </c>
      <c r="H770" s="1">
        <v>45573.643055555556</v>
      </c>
      <c r="I770" t="s">
        <v>26</v>
      </c>
      <c r="K770" t="s">
        <v>55</v>
      </c>
      <c r="L770" t="s">
        <v>147</v>
      </c>
      <c r="M770" t="s">
        <v>73</v>
      </c>
      <c r="N770" t="s">
        <v>30</v>
      </c>
      <c r="O770" t="s">
        <v>58</v>
      </c>
      <c r="P770" t="s">
        <v>108</v>
      </c>
      <c r="R770" t="s">
        <v>34</v>
      </c>
      <c r="S770" t="s">
        <v>74</v>
      </c>
      <c r="T770" t="s">
        <v>61</v>
      </c>
      <c r="U770" t="s">
        <v>37</v>
      </c>
      <c r="W770" t="s">
        <v>75</v>
      </c>
      <c r="Z770" t="s">
        <v>40</v>
      </c>
      <c r="AA770" t="s">
        <v>54</v>
      </c>
    </row>
    <row r="771" spans="5:46" x14ac:dyDescent="0.4">
      <c r="E771">
        <v>1</v>
      </c>
      <c r="F771">
        <v>863</v>
      </c>
      <c r="G771" t="s">
        <v>25</v>
      </c>
      <c r="H771" s="1">
        <v>45573.643055555556</v>
      </c>
      <c r="I771" t="s">
        <v>26</v>
      </c>
      <c r="K771" t="s">
        <v>87</v>
      </c>
      <c r="L771" t="s">
        <v>380</v>
      </c>
      <c r="M771" t="s">
        <v>29</v>
      </c>
      <c r="N771" t="s">
        <v>46</v>
      </c>
      <c r="O771" t="s">
        <v>31</v>
      </c>
      <c r="Q771" t="s">
        <v>32</v>
      </c>
      <c r="R771" t="s">
        <v>33</v>
      </c>
      <c r="S771" t="s">
        <v>61</v>
      </c>
      <c r="T771" t="s">
        <v>101</v>
      </c>
      <c r="U771" t="s">
        <v>50</v>
      </c>
      <c r="V771" t="s">
        <v>103</v>
      </c>
      <c r="W771" t="s">
        <v>125</v>
      </c>
      <c r="X771" t="s">
        <v>91</v>
      </c>
      <c r="Y771" t="s">
        <v>99</v>
      </c>
      <c r="Z771" t="s">
        <v>40</v>
      </c>
      <c r="AA771" t="s">
        <v>41</v>
      </c>
      <c r="AB771" t="s">
        <v>900</v>
      </c>
      <c r="AC771" t="s">
        <v>189</v>
      </c>
    </row>
    <row r="772" spans="5:46" x14ac:dyDescent="0.4">
      <c r="E772">
        <v>1</v>
      </c>
      <c r="F772">
        <v>863</v>
      </c>
      <c r="G772" t="s">
        <v>25</v>
      </c>
      <c r="H772" s="1">
        <v>45573.643055555556</v>
      </c>
      <c r="I772" t="s">
        <v>26</v>
      </c>
      <c r="K772" t="s">
        <v>55</v>
      </c>
      <c r="L772" t="s">
        <v>147</v>
      </c>
      <c r="M772" t="s">
        <v>73</v>
      </c>
      <c r="N772" t="s">
        <v>30</v>
      </c>
      <c r="O772" t="s">
        <v>58</v>
      </c>
      <c r="P772" t="s">
        <v>59</v>
      </c>
      <c r="R772" t="s">
        <v>61</v>
      </c>
      <c r="S772" t="s">
        <v>101</v>
      </c>
      <c r="T772" t="s">
        <v>110</v>
      </c>
      <c r="U772" t="s">
        <v>50</v>
      </c>
      <c r="V772" t="s">
        <v>115</v>
      </c>
      <c r="W772" t="s">
        <v>105</v>
      </c>
      <c r="X772" t="s">
        <v>39</v>
      </c>
      <c r="Y772" t="s">
        <v>109</v>
      </c>
      <c r="Z772" t="s">
        <v>40</v>
      </c>
      <c r="AA772" t="s">
        <v>41</v>
      </c>
      <c r="AB772" t="s">
        <v>322</v>
      </c>
      <c r="AC772" t="s">
        <v>77</v>
      </c>
      <c r="AD772" t="s">
        <v>78</v>
      </c>
      <c r="AE772" t="s">
        <v>79</v>
      </c>
      <c r="AF772" t="s">
        <v>80</v>
      </c>
      <c r="AG772" t="s">
        <v>43</v>
      </c>
      <c r="AH772" t="s">
        <v>94</v>
      </c>
      <c r="AI772" t="s">
        <v>83</v>
      </c>
      <c r="AJ772" t="s">
        <v>84</v>
      </c>
      <c r="AK772" t="s">
        <v>85</v>
      </c>
      <c r="AL772" t="s">
        <v>97</v>
      </c>
      <c r="AM772" t="s">
        <v>174</v>
      </c>
      <c r="AT772" t="s">
        <v>311</v>
      </c>
    </row>
    <row r="773" spans="5:46" x14ac:dyDescent="0.4">
      <c r="E773">
        <v>1</v>
      </c>
      <c r="F773">
        <v>863</v>
      </c>
      <c r="G773" t="s">
        <v>25</v>
      </c>
      <c r="H773" s="1">
        <v>45573.642361111109</v>
      </c>
      <c r="I773" t="s">
        <v>26</v>
      </c>
      <c r="K773" t="s">
        <v>55</v>
      </c>
      <c r="L773" t="s">
        <v>147</v>
      </c>
      <c r="M773" t="s">
        <v>29</v>
      </c>
      <c r="N773" t="s">
        <v>30</v>
      </c>
      <c r="O773" t="s">
        <v>31</v>
      </c>
      <c r="Q773" t="s">
        <v>32</v>
      </c>
      <c r="R773" t="s">
        <v>74</v>
      </c>
      <c r="S773" t="s">
        <v>101</v>
      </c>
      <c r="U773" t="s">
        <v>50</v>
      </c>
      <c r="W773" t="s">
        <v>91</v>
      </c>
      <c r="X773" t="s">
        <v>39</v>
      </c>
      <c r="Z773" t="s">
        <v>40</v>
      </c>
      <c r="AA773" t="s">
        <v>41</v>
      </c>
      <c r="AB773" t="s">
        <v>901</v>
      </c>
      <c r="AC773" t="s">
        <v>77</v>
      </c>
      <c r="AD773" t="s">
        <v>78</v>
      </c>
      <c r="AE773" t="s">
        <v>81</v>
      </c>
    </row>
    <row r="774" spans="5:46" x14ac:dyDescent="0.4">
      <c r="E774">
        <v>1</v>
      </c>
      <c r="F774">
        <v>863</v>
      </c>
      <c r="G774" t="s">
        <v>25</v>
      </c>
      <c r="H774" s="1">
        <v>45573.642361111109</v>
      </c>
      <c r="I774" t="s">
        <v>26</v>
      </c>
      <c r="K774" t="s">
        <v>55</v>
      </c>
      <c r="L774" t="s">
        <v>147</v>
      </c>
      <c r="M774" t="s">
        <v>73</v>
      </c>
      <c r="N774" t="s">
        <v>30</v>
      </c>
      <c r="O774" t="s">
        <v>31</v>
      </c>
      <c r="Q774" t="s">
        <v>123</v>
      </c>
      <c r="R774" t="s">
        <v>74</v>
      </c>
      <c r="S774" t="s">
        <v>89</v>
      </c>
      <c r="T774" t="s">
        <v>90</v>
      </c>
      <c r="U774" t="s">
        <v>63</v>
      </c>
      <c r="V774" t="s">
        <v>68</v>
      </c>
      <c r="W774" t="s">
        <v>70</v>
      </c>
      <c r="X774" t="s">
        <v>111</v>
      </c>
      <c r="Z774" t="s">
        <v>40</v>
      </c>
      <c r="AA774" t="s">
        <v>41</v>
      </c>
      <c r="AB774" t="s">
        <v>902</v>
      </c>
      <c r="AC774" t="s">
        <v>84</v>
      </c>
      <c r="AT774" t="s">
        <v>311</v>
      </c>
    </row>
    <row r="775" spans="5:46" x14ac:dyDescent="0.4">
      <c r="E775">
        <v>1</v>
      </c>
      <c r="F775">
        <v>863</v>
      </c>
      <c r="G775" t="s">
        <v>25</v>
      </c>
      <c r="H775" s="1">
        <v>45573.64166666667</v>
      </c>
      <c r="I775" t="s">
        <v>26</v>
      </c>
      <c r="K775" t="s">
        <v>27</v>
      </c>
      <c r="L775" t="s">
        <v>147</v>
      </c>
      <c r="M775" t="s">
        <v>73</v>
      </c>
      <c r="N775" t="s">
        <v>30</v>
      </c>
      <c r="O775" t="s">
        <v>58</v>
      </c>
      <c r="P775" t="s">
        <v>108</v>
      </c>
      <c r="R775" t="s">
        <v>74</v>
      </c>
      <c r="S775" t="s">
        <v>90</v>
      </c>
      <c r="T775" t="s">
        <v>110</v>
      </c>
      <c r="U775" t="s">
        <v>50</v>
      </c>
      <c r="V775" t="s">
        <v>37</v>
      </c>
      <c r="W775" t="s">
        <v>52</v>
      </c>
      <c r="X775" t="s">
        <v>91</v>
      </c>
      <c r="Y775" t="s">
        <v>99</v>
      </c>
      <c r="Z775" t="s">
        <v>40</v>
      </c>
      <c r="AA775" t="s">
        <v>41</v>
      </c>
      <c r="AB775" t="s">
        <v>903</v>
      </c>
      <c r="AC775" t="s">
        <v>79</v>
      </c>
      <c r="AD775" t="s">
        <v>84</v>
      </c>
      <c r="AE775" t="s">
        <v>97</v>
      </c>
    </row>
    <row r="776" spans="5:46" ht="131.25" x14ac:dyDescent="0.4">
      <c r="E776">
        <v>1</v>
      </c>
      <c r="F776">
        <v>863</v>
      </c>
      <c r="G776" t="s">
        <v>25</v>
      </c>
      <c r="H776" s="1">
        <v>45573.64166666667</v>
      </c>
      <c r="I776" t="s">
        <v>26</v>
      </c>
      <c r="K776" t="s">
        <v>55</v>
      </c>
      <c r="L776" t="s">
        <v>147</v>
      </c>
      <c r="M776" t="s">
        <v>73</v>
      </c>
      <c r="N776" t="s">
        <v>57</v>
      </c>
      <c r="O776" t="s">
        <v>58</v>
      </c>
      <c r="P776" t="s">
        <v>108</v>
      </c>
      <c r="R776" t="s">
        <v>34</v>
      </c>
      <c r="S776" t="s">
        <v>74</v>
      </c>
      <c r="T776" t="s">
        <v>117</v>
      </c>
      <c r="U776" t="s">
        <v>50</v>
      </c>
      <c r="V776" t="s">
        <v>103</v>
      </c>
      <c r="W776" t="s">
        <v>125</v>
      </c>
      <c r="X776" t="s">
        <v>105</v>
      </c>
      <c r="Y776" t="s">
        <v>91</v>
      </c>
      <c r="Z776" t="s">
        <v>40</v>
      </c>
      <c r="AA776" t="s">
        <v>41</v>
      </c>
      <c r="AB776" s="2" t="s">
        <v>904</v>
      </c>
      <c r="AC776" t="s">
        <v>78</v>
      </c>
      <c r="AD776" t="s">
        <v>84</v>
      </c>
      <c r="AE776" t="s">
        <v>85</v>
      </c>
    </row>
    <row r="777" spans="5:46" x14ac:dyDescent="0.4">
      <c r="E777">
        <v>1</v>
      </c>
      <c r="F777">
        <v>863</v>
      </c>
      <c r="G777" t="s">
        <v>25</v>
      </c>
      <c r="H777" s="1">
        <v>45573.640972222223</v>
      </c>
      <c r="I777" t="s">
        <v>26</v>
      </c>
      <c r="K777" t="s">
        <v>55</v>
      </c>
      <c r="L777" t="s">
        <v>147</v>
      </c>
      <c r="M777" t="s">
        <v>73</v>
      </c>
      <c r="N777" t="s">
        <v>30</v>
      </c>
      <c r="O777" t="s">
        <v>58</v>
      </c>
      <c r="P777" t="s">
        <v>59</v>
      </c>
      <c r="R777" t="s">
        <v>34</v>
      </c>
      <c r="S777" t="s">
        <v>74</v>
      </c>
      <c r="T777" t="s">
        <v>101</v>
      </c>
      <c r="U777" t="s">
        <v>50</v>
      </c>
      <c r="V777" t="s">
        <v>37</v>
      </c>
      <c r="W777" t="s">
        <v>64</v>
      </c>
      <c r="X777" t="s">
        <v>52</v>
      </c>
      <c r="Y777" t="s">
        <v>75</v>
      </c>
      <c r="Z777" t="s">
        <v>40</v>
      </c>
      <c r="AA777" t="s">
        <v>54</v>
      </c>
    </row>
    <row r="778" spans="5:46" ht="112.5" x14ac:dyDescent="0.4">
      <c r="E778">
        <v>1</v>
      </c>
      <c r="F778">
        <v>863</v>
      </c>
      <c r="G778" t="s">
        <v>25</v>
      </c>
      <c r="H778" s="1">
        <v>45573.640277777777</v>
      </c>
      <c r="I778" t="s">
        <v>26</v>
      </c>
      <c r="K778" t="s">
        <v>55</v>
      </c>
      <c r="L778" t="s">
        <v>147</v>
      </c>
      <c r="M778" t="s">
        <v>73</v>
      </c>
      <c r="N778" t="s">
        <v>57</v>
      </c>
      <c r="O778" t="s">
        <v>58</v>
      </c>
      <c r="P778" t="s">
        <v>134</v>
      </c>
      <c r="R778" t="s">
        <v>33</v>
      </c>
      <c r="S778" t="s">
        <v>89</v>
      </c>
      <c r="T778" t="s">
        <v>101</v>
      </c>
      <c r="U778" t="s">
        <v>50</v>
      </c>
      <c r="V778" t="s">
        <v>115</v>
      </c>
      <c r="W778" t="s">
        <v>91</v>
      </c>
      <c r="X778" t="s">
        <v>178</v>
      </c>
      <c r="Y778" t="s">
        <v>72</v>
      </c>
      <c r="Z778" t="s">
        <v>40</v>
      </c>
      <c r="AA778" t="s">
        <v>41</v>
      </c>
      <c r="AB778" s="2" t="s">
        <v>905</v>
      </c>
      <c r="AC778" t="s">
        <v>78</v>
      </c>
      <c r="AD778" t="s">
        <v>96</v>
      </c>
      <c r="AT778" t="s">
        <v>906</v>
      </c>
    </row>
    <row r="779" spans="5:46" x14ac:dyDescent="0.4">
      <c r="E779">
        <v>1</v>
      </c>
      <c r="F779">
        <v>863</v>
      </c>
      <c r="G779" t="s">
        <v>25</v>
      </c>
      <c r="H779" s="1">
        <v>45573.63958333333</v>
      </c>
      <c r="I779" t="s">
        <v>26</v>
      </c>
      <c r="K779" t="s">
        <v>27</v>
      </c>
      <c r="L779" t="s">
        <v>147</v>
      </c>
      <c r="M779" t="s">
        <v>56</v>
      </c>
      <c r="N779" t="s">
        <v>57</v>
      </c>
      <c r="O779" t="s">
        <v>58</v>
      </c>
      <c r="P779" t="s">
        <v>134</v>
      </c>
      <c r="R779" t="s">
        <v>74</v>
      </c>
      <c r="S779" t="s">
        <v>117</v>
      </c>
      <c r="T779" t="s">
        <v>48</v>
      </c>
      <c r="U779" t="s">
        <v>50</v>
      </c>
      <c r="V779" t="s">
        <v>115</v>
      </c>
      <c r="W779" t="s">
        <v>64</v>
      </c>
      <c r="X779" t="s">
        <v>105</v>
      </c>
      <c r="Y779" t="s">
        <v>70</v>
      </c>
      <c r="Z779" t="s">
        <v>180</v>
      </c>
    </row>
    <row r="780" spans="5:46" ht="93.75" x14ac:dyDescent="0.4">
      <c r="E780">
        <v>1</v>
      </c>
      <c r="F780">
        <v>863</v>
      </c>
      <c r="G780" t="s">
        <v>25</v>
      </c>
      <c r="H780" s="1">
        <v>45573.638888888891</v>
      </c>
      <c r="I780" t="s">
        <v>26</v>
      </c>
      <c r="K780" t="s">
        <v>55</v>
      </c>
      <c r="L780" t="s">
        <v>147</v>
      </c>
      <c r="M780" t="s">
        <v>73</v>
      </c>
      <c r="N780" t="s">
        <v>57</v>
      </c>
      <c r="O780" t="s">
        <v>58</v>
      </c>
      <c r="P780" t="s">
        <v>134</v>
      </c>
      <c r="R780" t="s">
        <v>47</v>
      </c>
      <c r="S780" t="s">
        <v>89</v>
      </c>
      <c r="T780" t="s">
        <v>110</v>
      </c>
      <c r="U780" t="s">
        <v>103</v>
      </c>
      <c r="V780" t="s">
        <v>68</v>
      </c>
      <c r="W780" t="s">
        <v>91</v>
      </c>
      <c r="X780" t="s">
        <v>38</v>
      </c>
      <c r="Y780" t="s">
        <v>109</v>
      </c>
      <c r="Z780" t="s">
        <v>40</v>
      </c>
      <c r="AA780" t="s">
        <v>41</v>
      </c>
      <c r="AB780" s="2" t="s">
        <v>907</v>
      </c>
      <c r="AC780" t="s">
        <v>93</v>
      </c>
      <c r="AD780" t="s">
        <v>96</v>
      </c>
      <c r="AE780" t="s">
        <v>81</v>
      </c>
      <c r="AF780" t="s">
        <v>84</v>
      </c>
      <c r="AG780" t="s">
        <v>85</v>
      </c>
      <c r="AT780" t="s">
        <v>908</v>
      </c>
    </row>
    <row r="781" spans="5:46" x14ac:dyDescent="0.4">
      <c r="E781">
        <v>1</v>
      </c>
      <c r="F781">
        <v>863</v>
      </c>
      <c r="G781" t="s">
        <v>25</v>
      </c>
      <c r="H781" s="1">
        <v>45573.638888888891</v>
      </c>
      <c r="I781" t="s">
        <v>26</v>
      </c>
      <c r="K781" t="s">
        <v>87</v>
      </c>
      <c r="L781" t="s">
        <v>380</v>
      </c>
      <c r="M781" t="s">
        <v>29</v>
      </c>
      <c r="N781" t="s">
        <v>122</v>
      </c>
      <c r="O781" t="s">
        <v>31</v>
      </c>
      <c r="Q781" t="s">
        <v>114</v>
      </c>
      <c r="R781" t="s">
        <v>33</v>
      </c>
      <c r="S781" t="s">
        <v>74</v>
      </c>
      <c r="T781" t="s">
        <v>90</v>
      </c>
      <c r="U781" t="s">
        <v>50</v>
      </c>
      <c r="V781" t="s">
        <v>157</v>
      </c>
      <c r="W781" t="s">
        <v>52</v>
      </c>
      <c r="X781" t="s">
        <v>106</v>
      </c>
      <c r="Y781" t="s">
        <v>111</v>
      </c>
      <c r="Z781" t="s">
        <v>180</v>
      </c>
    </row>
    <row r="782" spans="5:46" x14ac:dyDescent="0.4">
      <c r="E782">
        <v>1</v>
      </c>
      <c r="F782">
        <v>863</v>
      </c>
      <c r="G782" t="s">
        <v>25</v>
      </c>
      <c r="H782" s="1">
        <v>45573.638888888891</v>
      </c>
      <c r="I782" t="s">
        <v>26</v>
      </c>
      <c r="K782" t="s">
        <v>87</v>
      </c>
      <c r="L782" t="s">
        <v>380</v>
      </c>
      <c r="M782" t="s">
        <v>56</v>
      </c>
      <c r="N782" t="s">
        <v>57</v>
      </c>
      <c r="O782" t="s">
        <v>31</v>
      </c>
      <c r="Q782" t="s">
        <v>909</v>
      </c>
      <c r="R782" t="s">
        <v>33</v>
      </c>
      <c r="S782" t="s">
        <v>60</v>
      </c>
      <c r="T782" t="s">
        <v>34</v>
      </c>
      <c r="U782" t="s">
        <v>102</v>
      </c>
      <c r="V782" t="s">
        <v>103</v>
      </c>
      <c r="W782" t="s">
        <v>105</v>
      </c>
      <c r="X782" t="s">
        <v>91</v>
      </c>
      <c r="Y782" t="s">
        <v>109</v>
      </c>
      <c r="Z782" t="s">
        <v>40</v>
      </c>
      <c r="AA782" t="s">
        <v>41</v>
      </c>
      <c r="AB782" t="s">
        <v>910</v>
      </c>
      <c r="AC782" t="s">
        <v>77</v>
      </c>
      <c r="AD782" t="s">
        <v>81</v>
      </c>
      <c r="AE782" t="s">
        <v>84</v>
      </c>
      <c r="AF782" t="s">
        <v>85</v>
      </c>
    </row>
    <row r="783" spans="5:46" x14ac:dyDescent="0.4">
      <c r="E783">
        <v>1</v>
      </c>
      <c r="F783">
        <v>863</v>
      </c>
      <c r="G783" t="s">
        <v>25</v>
      </c>
      <c r="H783" s="1">
        <v>45573.638194444444</v>
      </c>
      <c r="I783" t="s">
        <v>26</v>
      </c>
      <c r="K783" t="s">
        <v>55</v>
      </c>
      <c r="L783" t="s">
        <v>147</v>
      </c>
      <c r="M783" t="s">
        <v>73</v>
      </c>
      <c r="N783" t="s">
        <v>57</v>
      </c>
      <c r="O783" t="s">
        <v>58</v>
      </c>
      <c r="P783" t="s">
        <v>134</v>
      </c>
      <c r="R783" t="s">
        <v>74</v>
      </c>
      <c r="S783" t="s">
        <v>117</v>
      </c>
      <c r="T783" t="s">
        <v>48</v>
      </c>
      <c r="U783" t="s">
        <v>51</v>
      </c>
      <c r="V783" t="s">
        <v>37</v>
      </c>
      <c r="W783" t="s">
        <v>52</v>
      </c>
      <c r="X783" t="s">
        <v>91</v>
      </c>
      <c r="Y783" t="s">
        <v>53</v>
      </c>
      <c r="Z783" t="s">
        <v>40</v>
      </c>
      <c r="AA783" t="s">
        <v>41</v>
      </c>
      <c r="AB783" t="s">
        <v>911</v>
      </c>
      <c r="AC783" t="s">
        <v>82</v>
      </c>
      <c r="AD783" t="s">
        <v>84</v>
      </c>
      <c r="AE783" t="s">
        <v>85</v>
      </c>
    </row>
    <row r="784" spans="5:46" x14ac:dyDescent="0.4">
      <c r="E784">
        <v>1</v>
      </c>
      <c r="F784">
        <v>863</v>
      </c>
      <c r="G784" t="s">
        <v>25</v>
      </c>
      <c r="H784" s="1">
        <v>45573.638194444444</v>
      </c>
      <c r="I784" t="s">
        <v>26</v>
      </c>
      <c r="K784" t="s">
        <v>27</v>
      </c>
      <c r="L784" t="s">
        <v>147</v>
      </c>
      <c r="M784" t="s">
        <v>73</v>
      </c>
      <c r="N784" t="s">
        <v>122</v>
      </c>
      <c r="O784" t="s">
        <v>31</v>
      </c>
      <c r="Q784" t="s">
        <v>114</v>
      </c>
      <c r="R784" t="s">
        <v>60</v>
      </c>
      <c r="S784" t="s">
        <v>49</v>
      </c>
      <c r="T784" t="s">
        <v>101</v>
      </c>
      <c r="U784" t="s">
        <v>50</v>
      </c>
      <c r="V784" t="s">
        <v>103</v>
      </c>
      <c r="W784" t="s">
        <v>52</v>
      </c>
      <c r="X784" t="s">
        <v>91</v>
      </c>
      <c r="Y784" t="s">
        <v>109</v>
      </c>
      <c r="Z784" t="s">
        <v>40</v>
      </c>
      <c r="AA784" t="s">
        <v>54</v>
      </c>
    </row>
    <row r="785" spans="5:46" x14ac:dyDescent="0.4">
      <c r="E785">
        <v>1</v>
      </c>
      <c r="F785">
        <v>863</v>
      </c>
      <c r="G785" t="s">
        <v>25</v>
      </c>
      <c r="H785" s="1">
        <v>45573.638194444444</v>
      </c>
      <c r="I785" t="s">
        <v>26</v>
      </c>
      <c r="K785" t="s">
        <v>55</v>
      </c>
      <c r="L785" t="s">
        <v>147</v>
      </c>
      <c r="M785" t="s">
        <v>56</v>
      </c>
      <c r="N785" t="s">
        <v>30</v>
      </c>
      <c r="O785" t="s">
        <v>31</v>
      </c>
      <c r="Q785" t="s">
        <v>32</v>
      </c>
      <c r="R785" t="s">
        <v>60</v>
      </c>
      <c r="S785" t="s">
        <v>89</v>
      </c>
      <c r="T785" t="s">
        <v>48</v>
      </c>
      <c r="U785" t="s">
        <v>50</v>
      </c>
      <c r="V785" t="s">
        <v>68</v>
      </c>
      <c r="W785" t="s">
        <v>75</v>
      </c>
      <c r="X785" t="s">
        <v>125</v>
      </c>
      <c r="Y785" t="s">
        <v>91</v>
      </c>
      <c r="Z785" t="s">
        <v>40</v>
      </c>
      <c r="AA785" t="s">
        <v>41</v>
      </c>
      <c r="AB785" t="s">
        <v>875</v>
      </c>
      <c r="AC785" t="s">
        <v>84</v>
      </c>
      <c r="AT785" t="s">
        <v>311</v>
      </c>
    </row>
    <row r="786" spans="5:46" x14ac:dyDescent="0.4">
      <c r="E786">
        <v>1</v>
      </c>
      <c r="F786">
        <v>863</v>
      </c>
      <c r="G786" t="s">
        <v>25</v>
      </c>
      <c r="H786" s="1">
        <v>45573.636805555558</v>
      </c>
      <c r="I786" t="s">
        <v>26</v>
      </c>
      <c r="K786" t="s">
        <v>87</v>
      </c>
      <c r="L786" t="s">
        <v>380</v>
      </c>
      <c r="M786" t="s">
        <v>56</v>
      </c>
      <c r="N786" t="s">
        <v>57</v>
      </c>
      <c r="O786" t="s">
        <v>58</v>
      </c>
      <c r="P786" t="s">
        <v>108</v>
      </c>
      <c r="R786" t="s">
        <v>60</v>
      </c>
      <c r="S786" t="s">
        <v>74</v>
      </c>
      <c r="T786" t="s">
        <v>117</v>
      </c>
      <c r="U786" t="s">
        <v>50</v>
      </c>
      <c r="V786" t="s">
        <v>103</v>
      </c>
      <c r="W786" t="s">
        <v>64</v>
      </c>
      <c r="X786" t="s">
        <v>75</v>
      </c>
      <c r="Y786" t="s">
        <v>109</v>
      </c>
      <c r="Z786" t="s">
        <v>180</v>
      </c>
    </row>
    <row r="787" spans="5:46" x14ac:dyDescent="0.4">
      <c r="E787">
        <v>1</v>
      </c>
      <c r="F787">
        <v>863</v>
      </c>
      <c r="G787" t="s">
        <v>25</v>
      </c>
      <c r="H787" s="1">
        <v>45573.636111111111</v>
      </c>
      <c r="I787" t="s">
        <v>26</v>
      </c>
      <c r="K787" t="s">
        <v>55</v>
      </c>
      <c r="L787" t="s">
        <v>380</v>
      </c>
      <c r="M787" t="s">
        <v>73</v>
      </c>
      <c r="N787" t="s">
        <v>57</v>
      </c>
      <c r="O787" t="s">
        <v>58</v>
      </c>
      <c r="P787" t="s">
        <v>912</v>
      </c>
      <c r="R787" t="s">
        <v>60</v>
      </c>
      <c r="S787" t="s">
        <v>61</v>
      </c>
      <c r="T787" t="s">
        <v>110</v>
      </c>
      <c r="U787" t="s">
        <v>50</v>
      </c>
      <c r="V787" t="s">
        <v>37</v>
      </c>
      <c r="W787" t="s">
        <v>52</v>
      </c>
      <c r="X787" t="s">
        <v>75</v>
      </c>
      <c r="Y787" t="s">
        <v>125</v>
      </c>
      <c r="Z787" t="s">
        <v>40</v>
      </c>
      <c r="AA787" t="s">
        <v>41</v>
      </c>
      <c r="AB787" t="s">
        <v>440</v>
      </c>
      <c r="AC787" t="s">
        <v>85</v>
      </c>
      <c r="AT787" t="s">
        <v>913</v>
      </c>
    </row>
    <row r="788" spans="5:46" x14ac:dyDescent="0.4">
      <c r="E788">
        <v>1</v>
      </c>
      <c r="F788">
        <v>863</v>
      </c>
      <c r="G788" t="s">
        <v>25</v>
      </c>
      <c r="H788" s="1">
        <v>45573.636111111111</v>
      </c>
      <c r="I788" t="s">
        <v>26</v>
      </c>
      <c r="K788" t="s">
        <v>55</v>
      </c>
      <c r="L788" t="s">
        <v>380</v>
      </c>
      <c r="M788" t="s">
        <v>73</v>
      </c>
      <c r="N788" t="s">
        <v>57</v>
      </c>
      <c r="O788" t="s">
        <v>58</v>
      </c>
      <c r="P788" t="s">
        <v>134</v>
      </c>
      <c r="R788" t="s">
        <v>34</v>
      </c>
      <c r="S788" t="s">
        <v>61</v>
      </c>
      <c r="T788" t="s">
        <v>101</v>
      </c>
      <c r="U788" t="s">
        <v>50</v>
      </c>
      <c r="V788" t="s">
        <v>103</v>
      </c>
      <c r="W788" t="s">
        <v>52</v>
      </c>
      <c r="X788" t="s">
        <v>105</v>
      </c>
      <c r="Y788" t="s">
        <v>70</v>
      </c>
      <c r="Z788" t="s">
        <v>180</v>
      </c>
      <c r="AT788" t="s">
        <v>914</v>
      </c>
    </row>
    <row r="789" spans="5:46" x14ac:dyDescent="0.4">
      <c r="E789">
        <v>1</v>
      </c>
      <c r="F789">
        <v>863</v>
      </c>
      <c r="G789" t="s">
        <v>25</v>
      </c>
      <c r="H789" s="1">
        <v>45573.636111111111</v>
      </c>
      <c r="I789" t="s">
        <v>26</v>
      </c>
      <c r="K789" t="s">
        <v>55</v>
      </c>
      <c r="L789" t="s">
        <v>147</v>
      </c>
      <c r="M789" t="s">
        <v>56</v>
      </c>
      <c r="N789" t="s">
        <v>46</v>
      </c>
      <c r="O789" t="s">
        <v>31</v>
      </c>
      <c r="Q789" t="s">
        <v>915</v>
      </c>
      <c r="R789" t="s">
        <v>61</v>
      </c>
      <c r="S789" t="s">
        <v>49</v>
      </c>
      <c r="T789" t="s">
        <v>101</v>
      </c>
      <c r="U789" t="s">
        <v>50</v>
      </c>
      <c r="V789" t="s">
        <v>37</v>
      </c>
      <c r="W789" t="s">
        <v>64</v>
      </c>
      <c r="X789" t="s">
        <v>75</v>
      </c>
      <c r="Y789" t="s">
        <v>91</v>
      </c>
      <c r="Z789" t="s">
        <v>40</v>
      </c>
      <c r="AA789" t="s">
        <v>54</v>
      </c>
    </row>
    <row r="790" spans="5:46" x14ac:dyDescent="0.4">
      <c r="E790">
        <v>1</v>
      </c>
      <c r="F790">
        <v>863</v>
      </c>
      <c r="G790" t="s">
        <v>25</v>
      </c>
      <c r="H790" s="1">
        <v>45573.636111111111</v>
      </c>
      <c r="I790" t="s">
        <v>26</v>
      </c>
      <c r="K790" t="s">
        <v>87</v>
      </c>
      <c r="L790" t="s">
        <v>380</v>
      </c>
      <c r="M790" t="s">
        <v>56</v>
      </c>
      <c r="N790" t="s">
        <v>57</v>
      </c>
      <c r="O790" t="s">
        <v>31</v>
      </c>
      <c r="Q790" t="s">
        <v>916</v>
      </c>
      <c r="R790" t="s">
        <v>117</v>
      </c>
      <c r="S790" t="s">
        <v>48</v>
      </c>
      <c r="T790" t="s">
        <v>110</v>
      </c>
      <c r="U790" t="s">
        <v>103</v>
      </c>
      <c r="V790" t="s">
        <v>37</v>
      </c>
      <c r="W790" t="s">
        <v>52</v>
      </c>
      <c r="X790" t="s">
        <v>75</v>
      </c>
      <c r="Y790" t="s">
        <v>91</v>
      </c>
      <c r="Z790" t="s">
        <v>40</v>
      </c>
      <c r="AA790" t="s">
        <v>54</v>
      </c>
      <c r="AT790" t="s">
        <v>917</v>
      </c>
    </row>
    <row r="791" spans="5:46" ht="243.75" x14ac:dyDescent="0.4">
      <c r="E791">
        <v>1</v>
      </c>
      <c r="F791">
        <v>863</v>
      </c>
      <c r="G791" t="s">
        <v>25</v>
      </c>
      <c r="H791" s="1">
        <v>45573.636111111111</v>
      </c>
      <c r="I791" t="s">
        <v>26</v>
      </c>
      <c r="K791" t="s">
        <v>87</v>
      </c>
      <c r="L791" t="s">
        <v>380</v>
      </c>
      <c r="M791" t="s">
        <v>73</v>
      </c>
      <c r="N791" t="s">
        <v>57</v>
      </c>
      <c r="O791" t="s">
        <v>58</v>
      </c>
      <c r="P791" t="s">
        <v>108</v>
      </c>
      <c r="R791" t="s">
        <v>33</v>
      </c>
      <c r="S791" t="s">
        <v>34</v>
      </c>
      <c r="T791" t="s">
        <v>110</v>
      </c>
      <c r="U791" t="s">
        <v>50</v>
      </c>
      <c r="V791" t="s">
        <v>37</v>
      </c>
      <c r="W791" t="s">
        <v>52</v>
      </c>
      <c r="X791" t="s">
        <v>125</v>
      </c>
      <c r="Y791" t="s">
        <v>91</v>
      </c>
      <c r="Z791" t="s">
        <v>40</v>
      </c>
      <c r="AA791" t="s">
        <v>41</v>
      </c>
      <c r="AB791" s="2" t="s">
        <v>918</v>
      </c>
      <c r="AC791" t="s">
        <v>77</v>
      </c>
      <c r="AD791" t="s">
        <v>78</v>
      </c>
      <c r="AE791" t="s">
        <v>79</v>
      </c>
      <c r="AF791" t="s">
        <v>80</v>
      </c>
      <c r="AG791" t="s">
        <v>93</v>
      </c>
      <c r="AH791" t="s">
        <v>43</v>
      </c>
      <c r="AI791" t="s">
        <v>44</v>
      </c>
      <c r="AJ791" t="s">
        <v>94</v>
      </c>
      <c r="AK791" t="s">
        <v>95</v>
      </c>
      <c r="AL791" t="s">
        <v>96</v>
      </c>
      <c r="AM791" t="s">
        <v>81</v>
      </c>
      <c r="AN791" t="s">
        <v>82</v>
      </c>
      <c r="AO791" t="s">
        <v>83</v>
      </c>
      <c r="AP791" t="s">
        <v>84</v>
      </c>
      <c r="AQ791" t="s">
        <v>85</v>
      </c>
      <c r="AR791" t="s">
        <v>97</v>
      </c>
      <c r="AS791" t="s">
        <v>174</v>
      </c>
      <c r="AT791" s="2" t="s">
        <v>919</v>
      </c>
    </row>
    <row r="792" spans="5:46" x14ac:dyDescent="0.4">
      <c r="E792">
        <v>1</v>
      </c>
      <c r="F792">
        <v>863</v>
      </c>
      <c r="G792" t="s">
        <v>25</v>
      </c>
      <c r="H792" s="1">
        <v>45573.635416666664</v>
      </c>
      <c r="I792" t="s">
        <v>26</v>
      </c>
      <c r="K792" t="s">
        <v>55</v>
      </c>
      <c r="L792" t="s">
        <v>380</v>
      </c>
      <c r="M792" t="s">
        <v>56</v>
      </c>
      <c r="N792" t="s">
        <v>57</v>
      </c>
      <c r="O792" t="s">
        <v>58</v>
      </c>
      <c r="P792" t="s">
        <v>108</v>
      </c>
      <c r="R792" t="s">
        <v>34</v>
      </c>
      <c r="S792" t="s">
        <v>74</v>
      </c>
      <c r="T792" t="s">
        <v>48</v>
      </c>
      <c r="U792" t="s">
        <v>50</v>
      </c>
      <c r="V792" t="s">
        <v>37</v>
      </c>
      <c r="W792" t="s">
        <v>125</v>
      </c>
      <c r="X792" t="s">
        <v>91</v>
      </c>
      <c r="Y792" t="s">
        <v>109</v>
      </c>
      <c r="Z792" t="s">
        <v>40</v>
      </c>
      <c r="AA792" t="s">
        <v>41</v>
      </c>
      <c r="AB792" t="s">
        <v>920</v>
      </c>
      <c r="AC792" t="s">
        <v>79</v>
      </c>
      <c r="AD792" t="s">
        <v>43</v>
      </c>
      <c r="AE792" t="s">
        <v>81</v>
      </c>
      <c r="AF792" t="s">
        <v>84</v>
      </c>
      <c r="AG792" t="s">
        <v>85</v>
      </c>
      <c r="AH792" t="s">
        <v>97</v>
      </c>
      <c r="AT792" t="s">
        <v>921</v>
      </c>
    </row>
    <row r="793" spans="5:46" x14ac:dyDescent="0.4">
      <c r="E793">
        <v>1</v>
      </c>
      <c r="F793">
        <v>863</v>
      </c>
      <c r="G793" t="s">
        <v>25</v>
      </c>
      <c r="H793" s="1">
        <v>45573.635416666664</v>
      </c>
      <c r="I793" t="s">
        <v>26</v>
      </c>
      <c r="K793" t="s">
        <v>87</v>
      </c>
      <c r="L793" t="s">
        <v>380</v>
      </c>
      <c r="M793" t="s">
        <v>56</v>
      </c>
      <c r="N793" t="s">
        <v>30</v>
      </c>
      <c r="O793" t="s">
        <v>58</v>
      </c>
      <c r="P793" t="s">
        <v>190</v>
      </c>
      <c r="R793" t="s">
        <v>74</v>
      </c>
      <c r="U793" t="s">
        <v>50</v>
      </c>
      <c r="V793" t="s">
        <v>51</v>
      </c>
      <c r="W793" t="s">
        <v>64</v>
      </c>
      <c r="X793" t="s">
        <v>91</v>
      </c>
      <c r="Y793" t="s">
        <v>99</v>
      </c>
      <c r="Z793" t="s">
        <v>40</v>
      </c>
      <c r="AA793" t="s">
        <v>41</v>
      </c>
      <c r="AB793" t="s">
        <v>440</v>
      </c>
      <c r="AC793" t="s">
        <v>84</v>
      </c>
      <c r="AD793" t="s">
        <v>85</v>
      </c>
      <c r="AT793" t="s">
        <v>922</v>
      </c>
    </row>
    <row r="794" spans="5:46" x14ac:dyDescent="0.4">
      <c r="E794">
        <v>1</v>
      </c>
      <c r="F794">
        <v>863</v>
      </c>
      <c r="G794" t="s">
        <v>25</v>
      </c>
      <c r="H794" s="1">
        <v>45573.635416666664</v>
      </c>
      <c r="I794" t="s">
        <v>26</v>
      </c>
      <c r="K794" t="s">
        <v>87</v>
      </c>
      <c r="L794" t="s">
        <v>380</v>
      </c>
      <c r="M794" t="s">
        <v>73</v>
      </c>
      <c r="N794" t="s">
        <v>30</v>
      </c>
      <c r="O794" t="s">
        <v>58</v>
      </c>
      <c r="P794" t="s">
        <v>923</v>
      </c>
      <c r="R794" t="s">
        <v>34</v>
      </c>
      <c r="S794" t="s">
        <v>101</v>
      </c>
      <c r="T794" t="s">
        <v>90</v>
      </c>
      <c r="U794" t="s">
        <v>50</v>
      </c>
      <c r="V794" t="s">
        <v>37</v>
      </c>
      <c r="W794" t="s">
        <v>52</v>
      </c>
      <c r="X794" t="s">
        <v>125</v>
      </c>
      <c r="Y794" t="s">
        <v>105</v>
      </c>
      <c r="Z794" t="s">
        <v>40</v>
      </c>
      <c r="AA794" t="s">
        <v>54</v>
      </c>
    </row>
    <row r="795" spans="5:46" ht="409.5" x14ac:dyDescent="0.4">
      <c r="E795">
        <v>1</v>
      </c>
      <c r="F795">
        <v>863</v>
      </c>
      <c r="G795" t="s">
        <v>25</v>
      </c>
      <c r="H795" s="1">
        <v>45573.635416666664</v>
      </c>
      <c r="I795" t="s">
        <v>26</v>
      </c>
      <c r="K795" t="s">
        <v>55</v>
      </c>
      <c r="L795" t="s">
        <v>380</v>
      </c>
      <c r="M795" t="s">
        <v>29</v>
      </c>
      <c r="N795" t="s">
        <v>30</v>
      </c>
      <c r="O795" t="s">
        <v>58</v>
      </c>
      <c r="P795" t="s">
        <v>190</v>
      </c>
      <c r="R795" t="s">
        <v>61</v>
      </c>
      <c r="S795" t="s">
        <v>48</v>
      </c>
      <c r="T795" t="s">
        <v>90</v>
      </c>
      <c r="U795" t="s">
        <v>50</v>
      </c>
      <c r="V795" t="s">
        <v>103</v>
      </c>
      <c r="W795" t="s">
        <v>52</v>
      </c>
      <c r="X795" t="s">
        <v>91</v>
      </c>
      <c r="Y795" t="s">
        <v>109</v>
      </c>
      <c r="Z795" t="s">
        <v>40</v>
      </c>
      <c r="AA795" t="s">
        <v>41</v>
      </c>
      <c r="AB795" t="s">
        <v>924</v>
      </c>
      <c r="AC795" t="s">
        <v>97</v>
      </c>
      <c r="AT795" s="2" t="s">
        <v>925</v>
      </c>
    </row>
    <row r="796" spans="5:46" x14ac:dyDescent="0.4">
      <c r="E796">
        <v>1</v>
      </c>
      <c r="F796">
        <v>863</v>
      </c>
      <c r="G796" t="s">
        <v>25</v>
      </c>
      <c r="H796" s="1">
        <v>45573.634722222225</v>
      </c>
      <c r="I796" t="s">
        <v>26</v>
      </c>
      <c r="K796" t="s">
        <v>87</v>
      </c>
      <c r="L796" t="s">
        <v>380</v>
      </c>
      <c r="M796" t="s">
        <v>56</v>
      </c>
      <c r="N796" t="s">
        <v>30</v>
      </c>
      <c r="O796" t="s">
        <v>58</v>
      </c>
      <c r="P796" t="s">
        <v>108</v>
      </c>
      <c r="R796" t="s">
        <v>89</v>
      </c>
      <c r="S796" t="s">
        <v>48</v>
      </c>
      <c r="T796" t="s">
        <v>110</v>
      </c>
      <c r="U796" t="s">
        <v>51</v>
      </c>
      <c r="V796" t="s">
        <v>103</v>
      </c>
      <c r="W796" t="s">
        <v>75</v>
      </c>
      <c r="X796" t="s">
        <v>91</v>
      </c>
      <c r="Y796" t="s">
        <v>70</v>
      </c>
      <c r="Z796" t="s">
        <v>40</v>
      </c>
      <c r="AA796" t="s">
        <v>54</v>
      </c>
    </row>
    <row r="797" spans="5:46" x14ac:dyDescent="0.4">
      <c r="E797">
        <v>1</v>
      </c>
      <c r="F797">
        <v>863</v>
      </c>
      <c r="G797" t="s">
        <v>25</v>
      </c>
      <c r="H797" s="1">
        <v>45573.634722222225</v>
      </c>
      <c r="I797" t="s">
        <v>26</v>
      </c>
      <c r="K797" t="s">
        <v>55</v>
      </c>
      <c r="L797" t="s">
        <v>380</v>
      </c>
      <c r="M797" t="s">
        <v>29</v>
      </c>
      <c r="N797" t="s">
        <v>57</v>
      </c>
      <c r="O797" t="s">
        <v>31</v>
      </c>
      <c r="Q797" t="s">
        <v>123</v>
      </c>
      <c r="R797" t="s">
        <v>101</v>
      </c>
      <c r="U797" t="s">
        <v>102</v>
      </c>
      <c r="W797" t="s">
        <v>106</v>
      </c>
      <c r="Z797" t="s">
        <v>40</v>
      </c>
      <c r="AA797" t="s">
        <v>41</v>
      </c>
      <c r="AB797" t="s">
        <v>926</v>
      </c>
      <c r="AC797" t="s">
        <v>85</v>
      </c>
    </row>
    <row r="798" spans="5:46" x14ac:dyDescent="0.4">
      <c r="E798">
        <v>1</v>
      </c>
      <c r="F798">
        <v>863</v>
      </c>
      <c r="G798" t="s">
        <v>25</v>
      </c>
      <c r="H798" s="1">
        <v>45573.634027777778</v>
      </c>
      <c r="I798" t="s">
        <v>26</v>
      </c>
      <c r="K798" t="s">
        <v>87</v>
      </c>
      <c r="L798" t="s">
        <v>380</v>
      </c>
      <c r="M798" t="s">
        <v>56</v>
      </c>
      <c r="N798" t="s">
        <v>57</v>
      </c>
      <c r="O798" t="s">
        <v>58</v>
      </c>
      <c r="P798" t="s">
        <v>190</v>
      </c>
      <c r="R798" t="s">
        <v>33</v>
      </c>
      <c r="S798" t="s">
        <v>34</v>
      </c>
      <c r="T798" t="s">
        <v>74</v>
      </c>
      <c r="U798" t="s">
        <v>50</v>
      </c>
      <c r="V798" t="s">
        <v>103</v>
      </c>
      <c r="W798" t="s">
        <v>52</v>
      </c>
      <c r="X798" t="s">
        <v>105</v>
      </c>
      <c r="Y798" t="s">
        <v>38</v>
      </c>
      <c r="Z798" t="s">
        <v>180</v>
      </c>
      <c r="AT798" t="s">
        <v>927</v>
      </c>
    </row>
    <row r="799" spans="5:46" x14ac:dyDescent="0.4">
      <c r="E799">
        <v>1</v>
      </c>
      <c r="F799">
        <v>863</v>
      </c>
      <c r="G799" t="s">
        <v>25</v>
      </c>
      <c r="H799" s="1">
        <v>45573.634027777778</v>
      </c>
      <c r="I799" t="s">
        <v>26</v>
      </c>
      <c r="K799" t="s">
        <v>87</v>
      </c>
      <c r="L799" t="s">
        <v>380</v>
      </c>
      <c r="M799" t="s">
        <v>73</v>
      </c>
      <c r="N799" t="s">
        <v>57</v>
      </c>
      <c r="O799" t="s">
        <v>58</v>
      </c>
      <c r="P799" t="s">
        <v>32</v>
      </c>
      <c r="R799" t="s">
        <v>33</v>
      </c>
      <c r="S799" t="s">
        <v>60</v>
      </c>
      <c r="T799" t="s">
        <v>34</v>
      </c>
      <c r="U799" t="s">
        <v>235</v>
      </c>
      <c r="V799" t="s">
        <v>102</v>
      </c>
      <c r="W799" t="s">
        <v>52</v>
      </c>
      <c r="X799" t="s">
        <v>75</v>
      </c>
      <c r="Y799" t="s">
        <v>125</v>
      </c>
      <c r="Z799" t="s">
        <v>40</v>
      </c>
      <c r="AA799" t="s">
        <v>54</v>
      </c>
    </row>
    <row r="800" spans="5:46" x14ac:dyDescent="0.4">
      <c r="E800">
        <v>1</v>
      </c>
      <c r="F800">
        <v>863</v>
      </c>
      <c r="G800" t="s">
        <v>25</v>
      </c>
      <c r="H800" s="1">
        <v>45573.633333333331</v>
      </c>
      <c r="I800" t="s">
        <v>26</v>
      </c>
      <c r="K800" t="s">
        <v>87</v>
      </c>
      <c r="L800" t="s">
        <v>380</v>
      </c>
      <c r="M800" t="s">
        <v>73</v>
      </c>
      <c r="N800" t="s">
        <v>57</v>
      </c>
      <c r="O800" t="s">
        <v>31</v>
      </c>
      <c r="Q800" t="s">
        <v>88</v>
      </c>
      <c r="R800" t="s">
        <v>60</v>
      </c>
      <c r="S800" t="s">
        <v>47</v>
      </c>
      <c r="T800" t="s">
        <v>110</v>
      </c>
      <c r="U800" t="s">
        <v>50</v>
      </c>
      <c r="V800" t="s">
        <v>51</v>
      </c>
      <c r="W800" t="s">
        <v>52</v>
      </c>
      <c r="X800" t="s">
        <v>105</v>
      </c>
      <c r="Y800" t="s">
        <v>91</v>
      </c>
      <c r="Z800" t="s">
        <v>40</v>
      </c>
      <c r="AA800" t="s">
        <v>41</v>
      </c>
      <c r="AB800" t="s">
        <v>928</v>
      </c>
      <c r="AC800" t="s">
        <v>44</v>
      </c>
    </row>
    <row r="801" spans="5:46" x14ac:dyDescent="0.4">
      <c r="E801">
        <v>1</v>
      </c>
      <c r="F801">
        <v>863</v>
      </c>
      <c r="G801" t="s">
        <v>25</v>
      </c>
      <c r="H801" s="1">
        <v>45573.632638888892</v>
      </c>
      <c r="I801" t="s">
        <v>26</v>
      </c>
      <c r="K801" t="s">
        <v>87</v>
      </c>
      <c r="L801" t="s">
        <v>380</v>
      </c>
      <c r="M801" t="s">
        <v>73</v>
      </c>
      <c r="N801" t="s">
        <v>57</v>
      </c>
      <c r="O801" t="s">
        <v>58</v>
      </c>
      <c r="P801" t="s">
        <v>108</v>
      </c>
      <c r="R801" t="s">
        <v>47</v>
      </c>
      <c r="U801" t="s">
        <v>51</v>
      </c>
      <c r="W801" t="s">
        <v>52</v>
      </c>
      <c r="Z801" t="s">
        <v>40</v>
      </c>
      <c r="AA801" t="s">
        <v>41</v>
      </c>
      <c r="AB801" t="s">
        <v>929</v>
      </c>
      <c r="AC801" t="s">
        <v>79</v>
      </c>
      <c r="AT801" t="s">
        <v>303</v>
      </c>
    </row>
    <row r="802" spans="5:46" x14ac:dyDescent="0.4">
      <c r="E802">
        <v>1</v>
      </c>
      <c r="F802">
        <v>863</v>
      </c>
      <c r="G802" t="s">
        <v>25</v>
      </c>
      <c r="H802" s="1">
        <v>45573.632638888892</v>
      </c>
      <c r="I802" t="s">
        <v>26</v>
      </c>
      <c r="K802" t="s">
        <v>87</v>
      </c>
      <c r="L802" t="s">
        <v>380</v>
      </c>
      <c r="M802" t="s">
        <v>29</v>
      </c>
      <c r="N802" t="s">
        <v>30</v>
      </c>
      <c r="O802" t="s">
        <v>31</v>
      </c>
      <c r="Q802" t="s">
        <v>104</v>
      </c>
      <c r="R802" t="s">
        <v>101</v>
      </c>
      <c r="U802" t="s">
        <v>132</v>
      </c>
      <c r="V802" t="s">
        <v>102</v>
      </c>
      <c r="W802" t="s">
        <v>64</v>
      </c>
      <c r="X802" t="s">
        <v>52</v>
      </c>
      <c r="Z802" t="s">
        <v>40</v>
      </c>
      <c r="AA802" t="s">
        <v>41</v>
      </c>
      <c r="AB802" t="s">
        <v>930</v>
      </c>
      <c r="AC802" t="s">
        <v>78</v>
      </c>
      <c r="AT802" t="s">
        <v>931</v>
      </c>
    </row>
    <row r="803" spans="5:46" x14ac:dyDescent="0.4">
      <c r="E803">
        <v>1</v>
      </c>
      <c r="F803">
        <v>863</v>
      </c>
      <c r="G803" t="s">
        <v>25</v>
      </c>
      <c r="H803" s="1">
        <v>45573.631944444445</v>
      </c>
      <c r="I803" t="s">
        <v>26</v>
      </c>
      <c r="K803" t="s">
        <v>55</v>
      </c>
      <c r="L803" t="s">
        <v>380</v>
      </c>
      <c r="M803" t="s">
        <v>73</v>
      </c>
      <c r="N803" t="s">
        <v>30</v>
      </c>
      <c r="O803" t="s">
        <v>58</v>
      </c>
      <c r="P803" t="s">
        <v>108</v>
      </c>
      <c r="R803" t="s">
        <v>60</v>
      </c>
      <c r="S803" t="s">
        <v>117</v>
      </c>
      <c r="T803" t="s">
        <v>101</v>
      </c>
      <c r="U803" t="s">
        <v>50</v>
      </c>
      <c r="V803" t="s">
        <v>103</v>
      </c>
      <c r="W803" t="s">
        <v>105</v>
      </c>
      <c r="X803" t="s">
        <v>91</v>
      </c>
      <c r="Y803" t="s">
        <v>109</v>
      </c>
      <c r="Z803" t="s">
        <v>40</v>
      </c>
      <c r="AA803" t="s">
        <v>41</v>
      </c>
      <c r="AB803" t="s">
        <v>932</v>
      </c>
      <c r="AC803" t="s">
        <v>81</v>
      </c>
      <c r="AD803" t="s">
        <v>84</v>
      </c>
      <c r="AE803" t="s">
        <v>85</v>
      </c>
    </row>
    <row r="804" spans="5:46" x14ac:dyDescent="0.4">
      <c r="E804">
        <v>1</v>
      </c>
      <c r="F804">
        <v>863</v>
      </c>
      <c r="G804" t="s">
        <v>25</v>
      </c>
      <c r="H804" s="1">
        <v>45573.628472222219</v>
      </c>
      <c r="I804" t="s">
        <v>26</v>
      </c>
      <c r="K804" t="s">
        <v>87</v>
      </c>
      <c r="L804" t="s">
        <v>380</v>
      </c>
      <c r="M804" t="s">
        <v>56</v>
      </c>
      <c r="N804" t="s">
        <v>122</v>
      </c>
      <c r="O804" t="s">
        <v>58</v>
      </c>
      <c r="P804" t="s">
        <v>108</v>
      </c>
      <c r="R804" t="s">
        <v>61</v>
      </c>
      <c r="U804" t="s">
        <v>50</v>
      </c>
      <c r="W804" t="s">
        <v>91</v>
      </c>
      <c r="Z804" t="s">
        <v>40</v>
      </c>
      <c r="AA804" t="s">
        <v>41</v>
      </c>
      <c r="AB804" t="s">
        <v>933</v>
      </c>
      <c r="AC804" t="s">
        <v>84</v>
      </c>
    </row>
    <row r="805" spans="5:46" x14ac:dyDescent="0.4">
      <c r="E805">
        <v>1</v>
      </c>
      <c r="F805">
        <v>863</v>
      </c>
      <c r="G805" t="s">
        <v>25</v>
      </c>
      <c r="H805" s="1">
        <v>45573.626388888886</v>
      </c>
      <c r="I805" t="s">
        <v>26</v>
      </c>
      <c r="K805" t="s">
        <v>87</v>
      </c>
      <c r="L805" t="s">
        <v>380</v>
      </c>
      <c r="M805" t="s">
        <v>56</v>
      </c>
      <c r="N805" t="s">
        <v>46</v>
      </c>
      <c r="O805" t="s">
        <v>58</v>
      </c>
      <c r="P805" t="s">
        <v>59</v>
      </c>
      <c r="R805" t="s">
        <v>34</v>
      </c>
      <c r="S805" t="s">
        <v>74</v>
      </c>
      <c r="T805" t="s">
        <v>101</v>
      </c>
      <c r="U805" t="s">
        <v>103</v>
      </c>
      <c r="V805" t="s">
        <v>37</v>
      </c>
      <c r="W805" t="s">
        <v>105</v>
      </c>
      <c r="X805" t="s">
        <v>91</v>
      </c>
      <c r="Z805" t="s">
        <v>180</v>
      </c>
      <c r="AT805" t="s">
        <v>934</v>
      </c>
    </row>
    <row r="806" spans="5:46" x14ac:dyDescent="0.4">
      <c r="E806">
        <v>1</v>
      </c>
      <c r="F806">
        <v>863</v>
      </c>
      <c r="G806" t="s">
        <v>25</v>
      </c>
      <c r="H806" s="1">
        <v>45573.625694444447</v>
      </c>
      <c r="I806" t="s">
        <v>26</v>
      </c>
      <c r="K806" t="s">
        <v>445</v>
      </c>
      <c r="L806" t="s">
        <v>935</v>
      </c>
      <c r="M806" t="s">
        <v>73</v>
      </c>
      <c r="N806" t="s">
        <v>57</v>
      </c>
      <c r="O806" t="s">
        <v>31</v>
      </c>
      <c r="Q806" t="s">
        <v>88</v>
      </c>
      <c r="R806" t="s">
        <v>60</v>
      </c>
      <c r="S806" t="s">
        <v>34</v>
      </c>
      <c r="T806" t="s">
        <v>74</v>
      </c>
      <c r="U806" t="s">
        <v>50</v>
      </c>
      <c r="V806" t="s">
        <v>115</v>
      </c>
      <c r="W806" t="s">
        <v>64</v>
      </c>
      <c r="X806" t="s">
        <v>52</v>
      </c>
      <c r="Y806" t="s">
        <v>105</v>
      </c>
      <c r="Z806" t="s">
        <v>40</v>
      </c>
      <c r="AA806" t="s">
        <v>41</v>
      </c>
      <c r="AB806" t="s">
        <v>936</v>
      </c>
      <c r="AC806" t="s">
        <v>81</v>
      </c>
      <c r="AD806" t="s">
        <v>84</v>
      </c>
      <c r="AE806" t="s">
        <v>85</v>
      </c>
    </row>
    <row r="807" spans="5:46" x14ac:dyDescent="0.4">
      <c r="E807">
        <v>1</v>
      </c>
      <c r="F807">
        <v>863</v>
      </c>
      <c r="G807" t="s">
        <v>25</v>
      </c>
      <c r="H807" s="1">
        <v>45573.625694444447</v>
      </c>
      <c r="I807" t="s">
        <v>26</v>
      </c>
      <c r="K807" t="s">
        <v>418</v>
      </c>
      <c r="L807" t="s">
        <v>935</v>
      </c>
      <c r="M807" t="s">
        <v>56</v>
      </c>
      <c r="N807" t="s">
        <v>30</v>
      </c>
      <c r="O807" t="s">
        <v>58</v>
      </c>
      <c r="P807" t="s">
        <v>937</v>
      </c>
      <c r="R807" t="s">
        <v>33</v>
      </c>
      <c r="S807" t="s">
        <v>34</v>
      </c>
      <c r="T807" t="s">
        <v>62</v>
      </c>
      <c r="U807" t="s">
        <v>50</v>
      </c>
      <c r="V807" t="s">
        <v>51</v>
      </c>
      <c r="W807" t="s">
        <v>64</v>
      </c>
      <c r="X807" t="s">
        <v>53</v>
      </c>
      <c r="Y807" t="s">
        <v>111</v>
      </c>
      <c r="Z807" t="s">
        <v>40</v>
      </c>
      <c r="AA807" t="s">
        <v>54</v>
      </c>
      <c r="AT807" t="s">
        <v>938</v>
      </c>
    </row>
    <row r="808" spans="5:46" x14ac:dyDescent="0.4">
      <c r="E808">
        <v>1</v>
      </c>
      <c r="F808">
        <v>863</v>
      </c>
      <c r="G808" t="s">
        <v>25</v>
      </c>
      <c r="H808" s="1">
        <v>45573.625</v>
      </c>
      <c r="I808" t="s">
        <v>26</v>
      </c>
      <c r="K808" t="s">
        <v>445</v>
      </c>
      <c r="L808" t="s">
        <v>935</v>
      </c>
      <c r="M808" t="s">
        <v>73</v>
      </c>
      <c r="N808" t="s">
        <v>57</v>
      </c>
      <c r="O808" t="s">
        <v>58</v>
      </c>
      <c r="P808" t="s">
        <v>59</v>
      </c>
      <c r="R808" t="s">
        <v>34</v>
      </c>
      <c r="S808" t="s">
        <v>74</v>
      </c>
      <c r="T808" t="s">
        <v>61</v>
      </c>
      <c r="U808" t="s">
        <v>50</v>
      </c>
      <c r="V808" t="s">
        <v>51</v>
      </c>
      <c r="W808" t="s">
        <v>64</v>
      </c>
      <c r="X808" t="s">
        <v>52</v>
      </c>
      <c r="Y808" t="s">
        <v>105</v>
      </c>
      <c r="Z808" t="s">
        <v>40</v>
      </c>
      <c r="AA808" t="s">
        <v>41</v>
      </c>
      <c r="AB808" t="s">
        <v>322</v>
      </c>
      <c r="AC808" t="s">
        <v>81</v>
      </c>
      <c r="AD808" t="s">
        <v>84</v>
      </c>
      <c r="AE808" t="s">
        <v>85</v>
      </c>
    </row>
    <row r="809" spans="5:46" x14ac:dyDescent="0.4">
      <c r="E809">
        <v>1</v>
      </c>
      <c r="F809">
        <v>863</v>
      </c>
      <c r="G809" t="s">
        <v>25</v>
      </c>
      <c r="H809" s="1">
        <v>45573.625</v>
      </c>
      <c r="I809" t="s">
        <v>26</v>
      </c>
      <c r="K809" t="s">
        <v>87</v>
      </c>
      <c r="L809" t="s">
        <v>380</v>
      </c>
      <c r="M809" t="s">
        <v>56</v>
      </c>
      <c r="N809" t="s">
        <v>46</v>
      </c>
      <c r="O809" t="s">
        <v>58</v>
      </c>
      <c r="P809" t="s">
        <v>59</v>
      </c>
      <c r="R809" t="s">
        <v>34</v>
      </c>
      <c r="S809" t="s">
        <v>74</v>
      </c>
      <c r="T809" t="s">
        <v>101</v>
      </c>
      <c r="U809" t="s">
        <v>103</v>
      </c>
      <c r="V809" t="s">
        <v>37</v>
      </c>
      <c r="W809" t="s">
        <v>105</v>
      </c>
      <c r="X809" t="s">
        <v>91</v>
      </c>
      <c r="Z809" t="s">
        <v>180</v>
      </c>
      <c r="AT809" t="s">
        <v>934</v>
      </c>
    </row>
    <row r="810" spans="5:46" ht="187.5" x14ac:dyDescent="0.4">
      <c r="E810">
        <v>1</v>
      </c>
      <c r="F810">
        <v>863</v>
      </c>
      <c r="G810" t="s">
        <v>25</v>
      </c>
      <c r="H810" s="1">
        <v>45573.624305555553</v>
      </c>
      <c r="I810" t="s">
        <v>26</v>
      </c>
      <c r="K810" t="s">
        <v>445</v>
      </c>
      <c r="L810" t="s">
        <v>935</v>
      </c>
      <c r="M810" t="s">
        <v>73</v>
      </c>
      <c r="N810" t="s">
        <v>30</v>
      </c>
      <c r="O810" t="s">
        <v>31</v>
      </c>
      <c r="Q810" t="s">
        <v>88</v>
      </c>
      <c r="R810" t="s">
        <v>89</v>
      </c>
      <c r="S810" t="s">
        <v>101</v>
      </c>
      <c r="T810" t="s">
        <v>110</v>
      </c>
      <c r="U810" t="s">
        <v>36</v>
      </c>
      <c r="V810" t="s">
        <v>102</v>
      </c>
      <c r="W810" t="s">
        <v>52</v>
      </c>
      <c r="X810" t="s">
        <v>39</v>
      </c>
      <c r="Y810" t="s">
        <v>53</v>
      </c>
      <c r="Z810" t="s">
        <v>40</v>
      </c>
      <c r="AA810" t="s">
        <v>41</v>
      </c>
      <c r="AB810" s="2" t="s">
        <v>939</v>
      </c>
      <c r="AC810" t="s">
        <v>44</v>
      </c>
      <c r="AD810" t="s">
        <v>82</v>
      </c>
      <c r="AE810" t="s">
        <v>84</v>
      </c>
    </row>
    <row r="811" spans="5:46" x14ac:dyDescent="0.4">
      <c r="E811">
        <v>1</v>
      </c>
      <c r="F811">
        <v>863</v>
      </c>
      <c r="G811" t="s">
        <v>25</v>
      </c>
      <c r="H811" s="1">
        <v>45573.623611111114</v>
      </c>
      <c r="I811" t="s">
        <v>26</v>
      </c>
      <c r="K811" t="s">
        <v>418</v>
      </c>
      <c r="L811" t="s">
        <v>935</v>
      </c>
      <c r="M811" t="s">
        <v>56</v>
      </c>
      <c r="N811" t="s">
        <v>30</v>
      </c>
      <c r="O811" t="s">
        <v>31</v>
      </c>
      <c r="Q811" t="s">
        <v>88</v>
      </c>
      <c r="R811" t="s">
        <v>33</v>
      </c>
      <c r="S811" t="s">
        <v>89</v>
      </c>
      <c r="U811" t="s">
        <v>36</v>
      </c>
      <c r="V811" t="s">
        <v>63</v>
      </c>
      <c r="W811" t="s">
        <v>70</v>
      </c>
      <c r="Z811" t="s">
        <v>40</v>
      </c>
      <c r="AA811" t="s">
        <v>54</v>
      </c>
    </row>
    <row r="812" spans="5:46" x14ac:dyDescent="0.4">
      <c r="E812">
        <v>1</v>
      </c>
      <c r="F812">
        <v>863</v>
      </c>
      <c r="G812" t="s">
        <v>25</v>
      </c>
      <c r="H812" s="1">
        <v>45573.622916666667</v>
      </c>
      <c r="I812" t="s">
        <v>26</v>
      </c>
      <c r="K812" t="s">
        <v>418</v>
      </c>
      <c r="L812" t="s">
        <v>935</v>
      </c>
      <c r="M812" t="s">
        <v>56</v>
      </c>
      <c r="N812" t="s">
        <v>57</v>
      </c>
      <c r="O812" t="s">
        <v>58</v>
      </c>
      <c r="P812" t="s">
        <v>108</v>
      </c>
      <c r="R812" t="s">
        <v>61</v>
      </c>
      <c r="S812" t="s">
        <v>89</v>
      </c>
      <c r="T812" t="s">
        <v>101</v>
      </c>
      <c r="U812" t="s">
        <v>157</v>
      </c>
      <c r="W812" t="s">
        <v>70</v>
      </c>
      <c r="Z812" t="s">
        <v>40</v>
      </c>
      <c r="AA812" t="s">
        <v>54</v>
      </c>
    </row>
    <row r="813" spans="5:46" x14ac:dyDescent="0.4">
      <c r="E813">
        <v>1</v>
      </c>
      <c r="F813">
        <v>863</v>
      </c>
      <c r="G813" t="s">
        <v>25</v>
      </c>
      <c r="H813" s="1">
        <v>45573.622916666667</v>
      </c>
      <c r="I813" t="s">
        <v>26</v>
      </c>
      <c r="K813" t="s">
        <v>445</v>
      </c>
      <c r="L813" t="s">
        <v>935</v>
      </c>
      <c r="M813" t="s">
        <v>73</v>
      </c>
      <c r="N813" t="s">
        <v>57</v>
      </c>
      <c r="O813" t="s">
        <v>31</v>
      </c>
      <c r="Q813" t="s">
        <v>114</v>
      </c>
      <c r="R813" t="s">
        <v>60</v>
      </c>
      <c r="S813" t="s">
        <v>34</v>
      </c>
      <c r="T813" t="s">
        <v>61</v>
      </c>
      <c r="U813" t="s">
        <v>50</v>
      </c>
      <c r="V813" t="s">
        <v>103</v>
      </c>
      <c r="W813" t="s">
        <v>52</v>
      </c>
      <c r="X813" t="s">
        <v>91</v>
      </c>
      <c r="Y813" t="s">
        <v>70</v>
      </c>
      <c r="Z813" t="s">
        <v>40</v>
      </c>
      <c r="AA813" t="s">
        <v>54</v>
      </c>
    </row>
    <row r="814" spans="5:46" x14ac:dyDescent="0.4">
      <c r="E814">
        <v>1</v>
      </c>
      <c r="F814">
        <v>863</v>
      </c>
      <c r="G814" t="s">
        <v>25</v>
      </c>
      <c r="H814" s="1">
        <v>45573.622916666667</v>
      </c>
      <c r="I814" t="s">
        <v>26</v>
      </c>
      <c r="K814" t="s">
        <v>418</v>
      </c>
      <c r="L814" t="s">
        <v>935</v>
      </c>
      <c r="M814" t="s">
        <v>29</v>
      </c>
      <c r="N814" t="s">
        <v>46</v>
      </c>
      <c r="O814" t="s">
        <v>58</v>
      </c>
      <c r="P814" t="s">
        <v>108</v>
      </c>
      <c r="R814" t="s">
        <v>34</v>
      </c>
      <c r="S814" t="s">
        <v>74</v>
      </c>
      <c r="T814" t="s">
        <v>49</v>
      </c>
      <c r="U814" t="s">
        <v>50</v>
      </c>
      <c r="V814" t="s">
        <v>103</v>
      </c>
      <c r="W814" t="s">
        <v>52</v>
      </c>
      <c r="X814" t="s">
        <v>70</v>
      </c>
      <c r="Y814" t="s">
        <v>109</v>
      </c>
      <c r="Z814" t="s">
        <v>40</v>
      </c>
      <c r="AA814" t="s">
        <v>54</v>
      </c>
    </row>
    <row r="815" spans="5:46" ht="206.25" x14ac:dyDescent="0.4">
      <c r="E815">
        <v>1</v>
      </c>
      <c r="F815">
        <v>863</v>
      </c>
      <c r="G815" t="s">
        <v>25</v>
      </c>
      <c r="H815" s="1">
        <v>45573.62222222222</v>
      </c>
      <c r="I815" t="s">
        <v>26</v>
      </c>
      <c r="K815" t="s">
        <v>445</v>
      </c>
      <c r="L815" t="s">
        <v>935</v>
      </c>
      <c r="M815" t="s">
        <v>56</v>
      </c>
      <c r="N815" t="s">
        <v>30</v>
      </c>
      <c r="O815" t="s">
        <v>31</v>
      </c>
      <c r="Q815" t="s">
        <v>940</v>
      </c>
      <c r="R815" t="s">
        <v>34</v>
      </c>
      <c r="S815" t="s">
        <v>61</v>
      </c>
      <c r="T815" t="s">
        <v>101</v>
      </c>
      <c r="U815" t="s">
        <v>115</v>
      </c>
      <c r="V815" t="s">
        <v>941</v>
      </c>
      <c r="W815" t="s">
        <v>38</v>
      </c>
      <c r="X815" t="s">
        <v>178</v>
      </c>
      <c r="Y815" t="s">
        <v>39</v>
      </c>
      <c r="Z815" t="s">
        <v>40</v>
      </c>
      <c r="AA815" t="s">
        <v>41</v>
      </c>
      <c r="AB815" t="s">
        <v>942</v>
      </c>
      <c r="AC815" t="s">
        <v>77</v>
      </c>
      <c r="AD815" t="s">
        <v>78</v>
      </c>
      <c r="AE815" t="s">
        <v>84</v>
      </c>
      <c r="AT815" s="2" t="s">
        <v>943</v>
      </c>
    </row>
    <row r="816" spans="5:46" x14ac:dyDescent="0.4">
      <c r="E816">
        <v>1</v>
      </c>
      <c r="F816">
        <v>863</v>
      </c>
      <c r="G816" t="s">
        <v>25</v>
      </c>
      <c r="H816" s="1">
        <v>45573.62222222222</v>
      </c>
      <c r="I816" t="s">
        <v>26</v>
      </c>
      <c r="K816" t="s">
        <v>445</v>
      </c>
      <c r="L816" t="s">
        <v>935</v>
      </c>
      <c r="M816" t="s">
        <v>73</v>
      </c>
      <c r="N816" t="s">
        <v>57</v>
      </c>
      <c r="O816" t="s">
        <v>31</v>
      </c>
      <c r="Q816" t="s">
        <v>104</v>
      </c>
      <c r="R816" t="s">
        <v>74</v>
      </c>
      <c r="S816" t="s">
        <v>89</v>
      </c>
      <c r="T816" t="s">
        <v>101</v>
      </c>
      <c r="U816" t="s">
        <v>36</v>
      </c>
      <c r="V816" t="s">
        <v>115</v>
      </c>
      <c r="W816" t="s">
        <v>91</v>
      </c>
      <c r="X816" t="s">
        <v>39</v>
      </c>
      <c r="Y816" t="s">
        <v>162</v>
      </c>
      <c r="Z816" t="s">
        <v>40</v>
      </c>
      <c r="AA816" t="s">
        <v>41</v>
      </c>
      <c r="AB816" t="s">
        <v>119</v>
      </c>
      <c r="AC816" t="s">
        <v>44</v>
      </c>
      <c r="AD816" t="s">
        <v>84</v>
      </c>
      <c r="AE816" t="s">
        <v>85</v>
      </c>
    </row>
    <row r="817" spans="5:46" x14ac:dyDescent="0.4">
      <c r="E817">
        <v>1</v>
      </c>
      <c r="F817">
        <v>863</v>
      </c>
      <c r="G817" t="s">
        <v>25</v>
      </c>
      <c r="H817" s="1">
        <v>45573.621527777781</v>
      </c>
      <c r="I817" t="s">
        <v>26</v>
      </c>
      <c r="K817" t="s">
        <v>55</v>
      </c>
      <c r="L817" t="s">
        <v>935</v>
      </c>
      <c r="M817" t="s">
        <v>56</v>
      </c>
      <c r="N817" t="s">
        <v>30</v>
      </c>
      <c r="O817" t="s">
        <v>58</v>
      </c>
      <c r="P817" t="s">
        <v>108</v>
      </c>
      <c r="R817" t="s">
        <v>33</v>
      </c>
      <c r="S817" t="s">
        <v>154</v>
      </c>
      <c r="T817" t="s">
        <v>90</v>
      </c>
      <c r="U817" t="s">
        <v>50</v>
      </c>
      <c r="V817" t="s">
        <v>63</v>
      </c>
      <c r="W817" t="s">
        <v>99</v>
      </c>
      <c r="X817" t="s">
        <v>70</v>
      </c>
      <c r="Z817" t="s">
        <v>40</v>
      </c>
      <c r="AA817" t="s">
        <v>41</v>
      </c>
      <c r="AB817" t="s">
        <v>944</v>
      </c>
      <c r="AC817" t="s">
        <v>78</v>
      </c>
      <c r="AD817" t="s">
        <v>79</v>
      </c>
      <c r="AE817" t="s">
        <v>84</v>
      </c>
      <c r="AT817" t="s">
        <v>945</v>
      </c>
    </row>
    <row r="818" spans="5:46" x14ac:dyDescent="0.4">
      <c r="E818">
        <v>1</v>
      </c>
      <c r="F818">
        <v>863</v>
      </c>
      <c r="G818" t="s">
        <v>25</v>
      </c>
      <c r="H818" s="1">
        <v>45573.621527777781</v>
      </c>
      <c r="I818" t="s">
        <v>26</v>
      </c>
      <c r="K818" t="s">
        <v>418</v>
      </c>
      <c r="L818" t="s">
        <v>935</v>
      </c>
      <c r="M818" t="s">
        <v>56</v>
      </c>
      <c r="N818" t="s">
        <v>122</v>
      </c>
      <c r="O818" t="s">
        <v>31</v>
      </c>
      <c r="Q818" t="s">
        <v>123</v>
      </c>
      <c r="R818" t="s">
        <v>34</v>
      </c>
      <c r="S818" t="s">
        <v>61</v>
      </c>
      <c r="T818" t="s">
        <v>101</v>
      </c>
      <c r="U818" t="s">
        <v>115</v>
      </c>
      <c r="V818" t="s">
        <v>68</v>
      </c>
      <c r="W818" t="s">
        <v>38</v>
      </c>
      <c r="X818" t="s">
        <v>70</v>
      </c>
      <c r="Y818" t="s">
        <v>72</v>
      </c>
      <c r="Z818" t="s">
        <v>180</v>
      </c>
    </row>
    <row r="819" spans="5:46" ht="75" x14ac:dyDescent="0.4">
      <c r="E819">
        <v>1</v>
      </c>
      <c r="F819">
        <v>863</v>
      </c>
      <c r="G819" t="s">
        <v>25</v>
      </c>
      <c r="H819" s="1">
        <v>45573.621527777781</v>
      </c>
      <c r="I819" t="s">
        <v>26</v>
      </c>
      <c r="K819" t="s">
        <v>55</v>
      </c>
      <c r="L819" t="s">
        <v>935</v>
      </c>
      <c r="M819" t="s">
        <v>56</v>
      </c>
      <c r="N819" t="s">
        <v>66</v>
      </c>
      <c r="O819" t="s">
        <v>31</v>
      </c>
      <c r="Q819" t="s">
        <v>104</v>
      </c>
      <c r="R819" t="s">
        <v>60</v>
      </c>
      <c r="S819" t="s">
        <v>117</v>
      </c>
      <c r="T819" t="s">
        <v>90</v>
      </c>
      <c r="U819" t="s">
        <v>50</v>
      </c>
      <c r="V819" t="s">
        <v>63</v>
      </c>
      <c r="W819" t="s">
        <v>91</v>
      </c>
      <c r="X819" t="s">
        <v>72</v>
      </c>
      <c r="Z819" t="s">
        <v>40</v>
      </c>
      <c r="AA819" t="s">
        <v>41</v>
      </c>
      <c r="AB819" s="2" t="s">
        <v>946</v>
      </c>
      <c r="AC819" t="s">
        <v>77</v>
      </c>
      <c r="AD819" t="s">
        <v>78</v>
      </c>
      <c r="AE819" t="s">
        <v>84</v>
      </c>
      <c r="AF819" t="s">
        <v>85</v>
      </c>
    </row>
    <row r="820" spans="5:46" x14ac:dyDescent="0.4">
      <c r="E820">
        <v>1</v>
      </c>
      <c r="F820">
        <v>863</v>
      </c>
      <c r="G820" t="s">
        <v>25</v>
      </c>
      <c r="H820" s="1">
        <v>45573.621527777781</v>
      </c>
      <c r="I820" t="s">
        <v>26</v>
      </c>
      <c r="K820" t="s">
        <v>55</v>
      </c>
      <c r="L820" t="s">
        <v>935</v>
      </c>
      <c r="M820" t="s">
        <v>56</v>
      </c>
      <c r="N820" t="s">
        <v>57</v>
      </c>
      <c r="O820" t="s">
        <v>58</v>
      </c>
      <c r="P820" t="s">
        <v>134</v>
      </c>
      <c r="R820" t="s">
        <v>117</v>
      </c>
      <c r="S820" t="s">
        <v>154</v>
      </c>
      <c r="T820" t="s">
        <v>110</v>
      </c>
      <c r="U820" t="s">
        <v>103</v>
      </c>
      <c r="V820" t="s">
        <v>68</v>
      </c>
      <c r="W820" t="s">
        <v>52</v>
      </c>
      <c r="X820" t="s">
        <v>133</v>
      </c>
      <c r="Y820" t="s">
        <v>70</v>
      </c>
      <c r="Z820" t="s">
        <v>40</v>
      </c>
      <c r="AA820" t="s">
        <v>54</v>
      </c>
      <c r="AT820" t="s">
        <v>947</v>
      </c>
    </row>
    <row r="821" spans="5:46" x14ac:dyDescent="0.4">
      <c r="E821">
        <v>1</v>
      </c>
      <c r="F821">
        <v>863</v>
      </c>
      <c r="G821" t="s">
        <v>25</v>
      </c>
      <c r="H821" s="1">
        <v>45573.621527777781</v>
      </c>
      <c r="I821" t="s">
        <v>26</v>
      </c>
      <c r="K821" t="s">
        <v>418</v>
      </c>
      <c r="L821" t="s">
        <v>935</v>
      </c>
      <c r="M821" t="s">
        <v>29</v>
      </c>
      <c r="N821" t="s">
        <v>46</v>
      </c>
      <c r="O821" t="s">
        <v>31</v>
      </c>
      <c r="Q821" t="s">
        <v>88</v>
      </c>
      <c r="R821" t="s">
        <v>34</v>
      </c>
      <c r="S821" t="s">
        <v>49</v>
      </c>
      <c r="T821" t="s">
        <v>90</v>
      </c>
      <c r="U821" t="s">
        <v>50</v>
      </c>
      <c r="V821" t="s">
        <v>37</v>
      </c>
      <c r="W821" t="s">
        <v>64</v>
      </c>
      <c r="X821" t="s">
        <v>75</v>
      </c>
      <c r="Y821" t="s">
        <v>38</v>
      </c>
      <c r="Z821" t="s">
        <v>40</v>
      </c>
      <c r="AA821" t="s">
        <v>54</v>
      </c>
      <c r="AT821" t="s">
        <v>948</v>
      </c>
    </row>
    <row r="822" spans="5:46" x14ac:dyDescent="0.4">
      <c r="E822">
        <v>1</v>
      </c>
      <c r="F822">
        <v>863</v>
      </c>
      <c r="G822" t="s">
        <v>25</v>
      </c>
      <c r="H822" s="1">
        <v>45573.621527777781</v>
      </c>
      <c r="I822" t="s">
        <v>26</v>
      </c>
      <c r="K822" t="s">
        <v>445</v>
      </c>
      <c r="L822" t="s">
        <v>935</v>
      </c>
      <c r="M822" t="s">
        <v>56</v>
      </c>
      <c r="N822" t="s">
        <v>57</v>
      </c>
      <c r="O822" t="s">
        <v>58</v>
      </c>
      <c r="P822" t="s">
        <v>108</v>
      </c>
      <c r="R822" t="s">
        <v>34</v>
      </c>
      <c r="S822" t="s">
        <v>74</v>
      </c>
      <c r="T822" t="s">
        <v>110</v>
      </c>
      <c r="U822" t="s">
        <v>50</v>
      </c>
      <c r="V822" t="s">
        <v>37</v>
      </c>
      <c r="W822" t="s">
        <v>105</v>
      </c>
      <c r="X822" t="s">
        <v>38</v>
      </c>
      <c r="Y822" t="s">
        <v>109</v>
      </c>
      <c r="Z822" t="s">
        <v>40</v>
      </c>
      <c r="AA822" t="s">
        <v>54</v>
      </c>
    </row>
    <row r="823" spans="5:46" x14ac:dyDescent="0.4">
      <c r="E823">
        <v>1</v>
      </c>
      <c r="F823">
        <v>863</v>
      </c>
      <c r="G823" t="s">
        <v>25</v>
      </c>
      <c r="H823" s="1">
        <v>45573.621527777781</v>
      </c>
      <c r="I823" t="s">
        <v>26</v>
      </c>
      <c r="K823" t="s">
        <v>445</v>
      </c>
      <c r="L823" t="s">
        <v>935</v>
      </c>
      <c r="M823" t="s">
        <v>73</v>
      </c>
      <c r="N823" t="s">
        <v>66</v>
      </c>
      <c r="O823" t="s">
        <v>31</v>
      </c>
      <c r="Q823" t="s">
        <v>123</v>
      </c>
      <c r="R823" t="s">
        <v>33</v>
      </c>
      <c r="S823" t="s">
        <v>60</v>
      </c>
      <c r="T823" t="s">
        <v>110</v>
      </c>
      <c r="U823" t="s">
        <v>50</v>
      </c>
      <c r="V823" t="s">
        <v>115</v>
      </c>
      <c r="W823" t="s">
        <v>91</v>
      </c>
      <c r="X823" t="s">
        <v>38</v>
      </c>
      <c r="Y823" t="s">
        <v>39</v>
      </c>
      <c r="Z823" t="s">
        <v>40</v>
      </c>
      <c r="AA823" t="s">
        <v>54</v>
      </c>
      <c r="AT823" t="s">
        <v>949</v>
      </c>
    </row>
    <row r="824" spans="5:46" x14ac:dyDescent="0.4">
      <c r="E824">
        <v>1</v>
      </c>
      <c r="F824">
        <v>863</v>
      </c>
      <c r="G824" t="s">
        <v>25</v>
      </c>
      <c r="H824" s="1">
        <v>45573.621527777781</v>
      </c>
      <c r="I824" t="s">
        <v>26</v>
      </c>
      <c r="K824" t="s">
        <v>418</v>
      </c>
      <c r="L824" t="s">
        <v>950</v>
      </c>
      <c r="M824" t="s">
        <v>29</v>
      </c>
      <c r="N824" t="s">
        <v>122</v>
      </c>
      <c r="O824" t="s">
        <v>31</v>
      </c>
      <c r="Q824" t="s">
        <v>88</v>
      </c>
      <c r="R824" t="s">
        <v>74</v>
      </c>
      <c r="S824" t="s">
        <v>117</v>
      </c>
      <c r="T824" t="s">
        <v>101</v>
      </c>
      <c r="U824" t="s">
        <v>50</v>
      </c>
      <c r="V824" t="s">
        <v>63</v>
      </c>
      <c r="W824" t="s">
        <v>39</v>
      </c>
      <c r="X824" t="s">
        <v>99</v>
      </c>
      <c r="Y824" t="s">
        <v>53</v>
      </c>
      <c r="Z824" t="s">
        <v>40</v>
      </c>
      <c r="AA824" t="s">
        <v>41</v>
      </c>
      <c r="AB824" t="s">
        <v>951</v>
      </c>
      <c r="AC824" t="s">
        <v>77</v>
      </c>
      <c r="AD824" t="s">
        <v>78</v>
      </c>
      <c r="AE824" t="s">
        <v>79</v>
      </c>
      <c r="AF824" t="s">
        <v>80</v>
      </c>
      <c r="AG824" t="s">
        <v>43</v>
      </c>
      <c r="AH824" t="s">
        <v>94</v>
      </c>
      <c r="AI824" t="s">
        <v>95</v>
      </c>
      <c r="AJ824" t="s">
        <v>96</v>
      </c>
      <c r="AK824" t="s">
        <v>81</v>
      </c>
      <c r="AL824" t="s">
        <v>84</v>
      </c>
      <c r="AM824" t="s">
        <v>85</v>
      </c>
      <c r="AN824" t="s">
        <v>97</v>
      </c>
    </row>
    <row r="825" spans="5:46" x14ac:dyDescent="0.4">
      <c r="E825">
        <v>1</v>
      </c>
      <c r="F825">
        <v>863</v>
      </c>
      <c r="G825" t="s">
        <v>25</v>
      </c>
      <c r="H825" s="1">
        <v>45573.621527777781</v>
      </c>
      <c r="I825" t="s">
        <v>26</v>
      </c>
      <c r="K825" t="s">
        <v>445</v>
      </c>
      <c r="L825" t="s">
        <v>935</v>
      </c>
      <c r="M825" t="s">
        <v>65</v>
      </c>
      <c r="N825" t="s">
        <v>57</v>
      </c>
      <c r="O825" t="s">
        <v>58</v>
      </c>
      <c r="P825" t="s">
        <v>32</v>
      </c>
      <c r="R825" t="s">
        <v>61</v>
      </c>
      <c r="S825" t="s">
        <v>89</v>
      </c>
      <c r="T825" t="s">
        <v>62</v>
      </c>
      <c r="U825" t="s">
        <v>50</v>
      </c>
      <c r="V825" t="s">
        <v>115</v>
      </c>
      <c r="Z825" t="s">
        <v>40</v>
      </c>
      <c r="AA825" t="s">
        <v>54</v>
      </c>
      <c r="AT825" t="s">
        <v>952</v>
      </c>
    </row>
    <row r="826" spans="5:46" ht="150" x14ac:dyDescent="0.4">
      <c r="E826">
        <v>1</v>
      </c>
      <c r="F826">
        <v>863</v>
      </c>
      <c r="G826" t="s">
        <v>25</v>
      </c>
      <c r="H826" s="1">
        <v>45573.620833333334</v>
      </c>
      <c r="I826" t="s">
        <v>26</v>
      </c>
      <c r="K826" t="s">
        <v>27</v>
      </c>
      <c r="L826" t="s">
        <v>147</v>
      </c>
      <c r="M826" t="s">
        <v>144</v>
      </c>
      <c r="N826" t="s">
        <v>66</v>
      </c>
      <c r="O826" t="s">
        <v>31</v>
      </c>
      <c r="Q826" t="s">
        <v>123</v>
      </c>
      <c r="R826" t="s">
        <v>33</v>
      </c>
      <c r="S826" t="s">
        <v>47</v>
      </c>
      <c r="T826" t="s">
        <v>101</v>
      </c>
      <c r="U826" t="s">
        <v>132</v>
      </c>
      <c r="V826" t="s">
        <v>68</v>
      </c>
      <c r="W826" t="s">
        <v>52</v>
      </c>
      <c r="X826" t="s">
        <v>70</v>
      </c>
      <c r="Y826" t="s">
        <v>72</v>
      </c>
      <c r="Z826" t="s">
        <v>40</v>
      </c>
      <c r="AA826" t="s">
        <v>41</v>
      </c>
      <c r="AB826" s="2" t="s">
        <v>953</v>
      </c>
      <c r="AC826" t="s">
        <v>77</v>
      </c>
      <c r="AD826" t="s">
        <v>78</v>
      </c>
      <c r="AE826" t="s">
        <v>79</v>
      </c>
      <c r="AF826" t="s">
        <v>80</v>
      </c>
      <c r="AG826" t="s">
        <v>93</v>
      </c>
      <c r="AH826" t="s">
        <v>43</v>
      </c>
      <c r="AI826" t="s">
        <v>44</v>
      </c>
      <c r="AJ826" t="s">
        <v>94</v>
      </c>
      <c r="AK826" t="s">
        <v>95</v>
      </c>
      <c r="AL826" t="s">
        <v>96</v>
      </c>
      <c r="AM826" t="s">
        <v>81</v>
      </c>
      <c r="AN826" t="s">
        <v>82</v>
      </c>
      <c r="AO826" t="s">
        <v>83</v>
      </c>
      <c r="AP826" t="s">
        <v>84</v>
      </c>
      <c r="AQ826" t="s">
        <v>85</v>
      </c>
      <c r="AR826" t="s">
        <v>97</v>
      </c>
      <c r="AS826" t="s">
        <v>174</v>
      </c>
      <c r="AT826" s="2" t="s">
        <v>954</v>
      </c>
    </row>
    <row r="827" spans="5:46" x14ac:dyDescent="0.4">
      <c r="E827">
        <v>1</v>
      </c>
      <c r="F827">
        <v>863</v>
      </c>
      <c r="G827" t="s">
        <v>25</v>
      </c>
      <c r="H827" s="1">
        <v>45573.620833333334</v>
      </c>
      <c r="I827" t="s">
        <v>26</v>
      </c>
      <c r="K827" t="s">
        <v>55</v>
      </c>
      <c r="L827" t="s">
        <v>147</v>
      </c>
      <c r="M827" t="s">
        <v>73</v>
      </c>
      <c r="N827" t="s">
        <v>57</v>
      </c>
      <c r="O827" t="s">
        <v>58</v>
      </c>
      <c r="P827" t="s">
        <v>59</v>
      </c>
      <c r="R827" t="s">
        <v>74</v>
      </c>
      <c r="S827" t="s">
        <v>101</v>
      </c>
      <c r="T827" t="s">
        <v>110</v>
      </c>
      <c r="U827" t="s">
        <v>63</v>
      </c>
      <c r="V827" t="s">
        <v>115</v>
      </c>
      <c r="W827" t="s">
        <v>105</v>
      </c>
      <c r="X827" t="s">
        <v>38</v>
      </c>
      <c r="Y827" t="s">
        <v>39</v>
      </c>
      <c r="Z827" t="s">
        <v>40</v>
      </c>
      <c r="AA827" t="s">
        <v>41</v>
      </c>
      <c r="AB827" t="s">
        <v>955</v>
      </c>
      <c r="AC827" t="s">
        <v>43</v>
      </c>
      <c r="AD827" t="s">
        <v>81</v>
      </c>
      <c r="AE827" t="s">
        <v>85</v>
      </c>
    </row>
    <row r="828" spans="5:46" x14ac:dyDescent="0.4">
      <c r="E828">
        <v>1</v>
      </c>
      <c r="F828">
        <v>863</v>
      </c>
      <c r="G828" t="s">
        <v>25</v>
      </c>
      <c r="H828" s="1">
        <v>45573.620833333334</v>
      </c>
      <c r="I828" t="s">
        <v>26</v>
      </c>
      <c r="K828" t="s">
        <v>418</v>
      </c>
      <c r="L828" t="s">
        <v>935</v>
      </c>
      <c r="M828" t="s">
        <v>56</v>
      </c>
      <c r="N828" t="s">
        <v>122</v>
      </c>
      <c r="O828" t="s">
        <v>31</v>
      </c>
      <c r="Q828" t="s">
        <v>123</v>
      </c>
      <c r="R828" t="s">
        <v>61</v>
      </c>
      <c r="U828" t="s">
        <v>50</v>
      </c>
      <c r="V828" t="s">
        <v>115</v>
      </c>
      <c r="W828" t="s">
        <v>52</v>
      </c>
      <c r="X828" t="s">
        <v>38</v>
      </c>
      <c r="Y828" t="s">
        <v>39</v>
      </c>
      <c r="Z828" t="s">
        <v>40</v>
      </c>
      <c r="AA828" t="s">
        <v>41</v>
      </c>
      <c r="AB828" t="s">
        <v>956</v>
      </c>
      <c r="AC828" t="s">
        <v>43</v>
      </c>
      <c r="AT828" t="s">
        <v>957</v>
      </c>
    </row>
    <row r="829" spans="5:46" ht="262.5" x14ac:dyDescent="0.4">
      <c r="E829">
        <v>1</v>
      </c>
      <c r="F829">
        <v>863</v>
      </c>
      <c r="G829" t="s">
        <v>25</v>
      </c>
      <c r="H829" s="1">
        <v>45573.620833333334</v>
      </c>
      <c r="I829" t="s">
        <v>26</v>
      </c>
      <c r="K829" t="s">
        <v>418</v>
      </c>
      <c r="L829" t="s">
        <v>935</v>
      </c>
      <c r="M829" t="s">
        <v>56</v>
      </c>
      <c r="N829" t="s">
        <v>57</v>
      </c>
      <c r="O829" t="s">
        <v>58</v>
      </c>
      <c r="P829" t="s">
        <v>59</v>
      </c>
      <c r="R829" t="s">
        <v>33</v>
      </c>
      <c r="S829" t="s">
        <v>60</v>
      </c>
      <c r="T829" t="s">
        <v>74</v>
      </c>
      <c r="U829" t="s">
        <v>51</v>
      </c>
      <c r="V829" t="s">
        <v>103</v>
      </c>
      <c r="W829" t="s">
        <v>52</v>
      </c>
      <c r="X829" t="s">
        <v>75</v>
      </c>
      <c r="Y829" t="s">
        <v>70</v>
      </c>
      <c r="Z829" t="s">
        <v>40</v>
      </c>
      <c r="AA829" t="s">
        <v>41</v>
      </c>
      <c r="AB829" t="s">
        <v>958</v>
      </c>
      <c r="AC829" t="s">
        <v>81</v>
      </c>
      <c r="AD829" t="s">
        <v>82</v>
      </c>
      <c r="AT829" s="2" t="s">
        <v>959</v>
      </c>
    </row>
    <row r="830" spans="5:46" x14ac:dyDescent="0.4">
      <c r="E830">
        <v>1</v>
      </c>
      <c r="F830">
        <v>863</v>
      </c>
      <c r="G830" t="s">
        <v>25</v>
      </c>
      <c r="H830" s="1">
        <v>45573.620833333334</v>
      </c>
      <c r="I830" t="s">
        <v>26</v>
      </c>
      <c r="K830" t="s">
        <v>27</v>
      </c>
      <c r="L830" t="s">
        <v>147</v>
      </c>
      <c r="M830" t="s">
        <v>73</v>
      </c>
      <c r="N830" t="s">
        <v>57</v>
      </c>
      <c r="O830" t="s">
        <v>58</v>
      </c>
      <c r="P830" t="s">
        <v>108</v>
      </c>
      <c r="R830" t="s">
        <v>60</v>
      </c>
      <c r="S830" t="s">
        <v>74</v>
      </c>
      <c r="T830" t="s">
        <v>61</v>
      </c>
      <c r="U830" t="s">
        <v>50</v>
      </c>
      <c r="V830" t="s">
        <v>51</v>
      </c>
      <c r="W830" t="s">
        <v>75</v>
      </c>
      <c r="X830" t="s">
        <v>91</v>
      </c>
      <c r="Y830" t="s">
        <v>71</v>
      </c>
      <c r="Z830" t="s">
        <v>40</v>
      </c>
      <c r="AA830" t="s">
        <v>54</v>
      </c>
    </row>
    <row r="831" spans="5:46" ht="206.25" x14ac:dyDescent="0.4">
      <c r="E831">
        <v>1</v>
      </c>
      <c r="F831">
        <v>863</v>
      </c>
      <c r="G831" t="s">
        <v>25</v>
      </c>
      <c r="H831" s="1">
        <v>45573.620833333334</v>
      </c>
      <c r="I831" t="s">
        <v>26</v>
      </c>
      <c r="K831" t="s">
        <v>418</v>
      </c>
      <c r="L831" t="s">
        <v>935</v>
      </c>
      <c r="M831" t="s">
        <v>56</v>
      </c>
      <c r="N831" t="s">
        <v>57</v>
      </c>
      <c r="O831" t="s">
        <v>31</v>
      </c>
      <c r="Q831" t="s">
        <v>960</v>
      </c>
      <c r="R831" t="s">
        <v>33</v>
      </c>
      <c r="S831" t="s">
        <v>60</v>
      </c>
      <c r="T831" t="s">
        <v>74</v>
      </c>
      <c r="U831" t="s">
        <v>50</v>
      </c>
      <c r="V831" t="s">
        <v>51</v>
      </c>
      <c r="W831" t="s">
        <v>125</v>
      </c>
      <c r="X831" t="s">
        <v>53</v>
      </c>
      <c r="Y831" t="s">
        <v>133</v>
      </c>
      <c r="Z831" t="s">
        <v>40</v>
      </c>
      <c r="AA831" t="s">
        <v>41</v>
      </c>
      <c r="AB831" s="2" t="s">
        <v>961</v>
      </c>
      <c r="AC831" t="s">
        <v>44</v>
      </c>
      <c r="AD831" t="s">
        <v>84</v>
      </c>
      <c r="AE831" t="s">
        <v>85</v>
      </c>
    </row>
    <row r="832" spans="5:46" x14ac:dyDescent="0.4">
      <c r="E832">
        <v>1</v>
      </c>
      <c r="F832">
        <v>863</v>
      </c>
      <c r="G832" t="s">
        <v>25</v>
      </c>
      <c r="H832" s="1">
        <v>45573.620833333334</v>
      </c>
      <c r="I832" t="s">
        <v>26</v>
      </c>
      <c r="K832" t="s">
        <v>55</v>
      </c>
      <c r="L832" t="s">
        <v>935</v>
      </c>
      <c r="M832" t="s">
        <v>29</v>
      </c>
      <c r="N832" t="s">
        <v>30</v>
      </c>
      <c r="O832" t="s">
        <v>58</v>
      </c>
      <c r="P832" t="s">
        <v>32</v>
      </c>
      <c r="R832" t="s">
        <v>118</v>
      </c>
      <c r="S832" t="s">
        <v>48</v>
      </c>
      <c r="T832" t="s">
        <v>49</v>
      </c>
      <c r="U832" t="s">
        <v>50</v>
      </c>
      <c r="V832" t="s">
        <v>51</v>
      </c>
      <c r="W832" t="s">
        <v>52</v>
      </c>
      <c r="X832" t="s">
        <v>75</v>
      </c>
      <c r="Y832" t="s">
        <v>125</v>
      </c>
      <c r="Z832" t="s">
        <v>40</v>
      </c>
      <c r="AA832" t="s">
        <v>41</v>
      </c>
      <c r="AB832" t="s">
        <v>962</v>
      </c>
      <c r="AC832" t="s">
        <v>81</v>
      </c>
      <c r="AD832" t="s">
        <v>82</v>
      </c>
    </row>
    <row r="833" spans="5:46" x14ac:dyDescent="0.4">
      <c r="E833">
        <v>1</v>
      </c>
      <c r="F833">
        <v>863</v>
      </c>
      <c r="G833" t="s">
        <v>25</v>
      </c>
      <c r="H833" s="1">
        <v>45573.620833333334</v>
      </c>
      <c r="I833" t="s">
        <v>26</v>
      </c>
      <c r="K833" t="s">
        <v>445</v>
      </c>
      <c r="L833" t="s">
        <v>935</v>
      </c>
      <c r="M833" t="s">
        <v>73</v>
      </c>
      <c r="N833" t="s">
        <v>57</v>
      </c>
      <c r="O833" t="s">
        <v>31</v>
      </c>
      <c r="Q833" t="s">
        <v>123</v>
      </c>
      <c r="R833" t="s">
        <v>47</v>
      </c>
      <c r="S833" t="s">
        <v>48</v>
      </c>
      <c r="T833" t="s">
        <v>90</v>
      </c>
      <c r="U833" t="s">
        <v>50</v>
      </c>
      <c r="V833" t="s">
        <v>103</v>
      </c>
      <c r="W833" t="s">
        <v>52</v>
      </c>
      <c r="X833" t="s">
        <v>91</v>
      </c>
      <c r="Y833" t="s">
        <v>162</v>
      </c>
      <c r="Z833" t="s">
        <v>40</v>
      </c>
      <c r="AA833" t="s">
        <v>41</v>
      </c>
      <c r="AB833" t="s">
        <v>963</v>
      </c>
      <c r="AC833" t="s">
        <v>79</v>
      </c>
      <c r="AD833" t="s">
        <v>43</v>
      </c>
      <c r="AE833" t="s">
        <v>81</v>
      </c>
      <c r="AF833" t="s">
        <v>84</v>
      </c>
      <c r="AG833" t="s">
        <v>85</v>
      </c>
      <c r="AH833" t="s">
        <v>97</v>
      </c>
    </row>
    <row r="834" spans="5:46" x14ac:dyDescent="0.4">
      <c r="E834">
        <v>1</v>
      </c>
      <c r="F834">
        <v>863</v>
      </c>
      <c r="G834" t="s">
        <v>25</v>
      </c>
      <c r="H834" s="1">
        <v>45573.620138888888</v>
      </c>
      <c r="I834" t="s">
        <v>26</v>
      </c>
      <c r="K834" t="s">
        <v>55</v>
      </c>
      <c r="L834" t="s">
        <v>935</v>
      </c>
      <c r="M834" t="s">
        <v>29</v>
      </c>
      <c r="N834" t="s">
        <v>30</v>
      </c>
      <c r="O834" t="s">
        <v>58</v>
      </c>
      <c r="P834" t="s">
        <v>108</v>
      </c>
      <c r="R834" t="s">
        <v>61</v>
      </c>
      <c r="U834" t="s">
        <v>50</v>
      </c>
      <c r="V834" t="s">
        <v>51</v>
      </c>
      <c r="W834" t="s">
        <v>125</v>
      </c>
      <c r="X834" t="s">
        <v>53</v>
      </c>
      <c r="Y834" t="s">
        <v>71</v>
      </c>
      <c r="Z834" t="s">
        <v>40</v>
      </c>
      <c r="AA834" t="s">
        <v>41</v>
      </c>
      <c r="AB834" t="s">
        <v>266</v>
      </c>
      <c r="AC834" t="s">
        <v>43</v>
      </c>
      <c r="AD834" t="s">
        <v>81</v>
      </c>
      <c r="AE834" t="s">
        <v>82</v>
      </c>
      <c r="AF834" t="s">
        <v>84</v>
      </c>
      <c r="AG834" t="s">
        <v>85</v>
      </c>
    </row>
    <row r="835" spans="5:46" x14ac:dyDescent="0.4">
      <c r="E835">
        <v>1</v>
      </c>
      <c r="F835">
        <v>863</v>
      </c>
      <c r="G835" t="s">
        <v>25</v>
      </c>
      <c r="H835" s="1">
        <v>45573.620138888888</v>
      </c>
      <c r="I835" t="s">
        <v>26</v>
      </c>
      <c r="K835" t="s">
        <v>418</v>
      </c>
      <c r="L835" t="s">
        <v>935</v>
      </c>
      <c r="M835" t="s">
        <v>56</v>
      </c>
      <c r="N835" t="s">
        <v>46</v>
      </c>
      <c r="O835" t="s">
        <v>31</v>
      </c>
      <c r="Q835" t="s">
        <v>88</v>
      </c>
      <c r="R835" t="s">
        <v>33</v>
      </c>
      <c r="S835" t="s">
        <v>74</v>
      </c>
      <c r="U835" t="s">
        <v>50</v>
      </c>
      <c r="W835" t="s">
        <v>53</v>
      </c>
      <c r="Z835" t="s">
        <v>40</v>
      </c>
      <c r="AA835" t="s">
        <v>41</v>
      </c>
      <c r="AB835" t="s">
        <v>964</v>
      </c>
      <c r="AC835" t="s">
        <v>78</v>
      </c>
      <c r="AD835" t="s">
        <v>85</v>
      </c>
    </row>
    <row r="836" spans="5:46" x14ac:dyDescent="0.4">
      <c r="E836">
        <v>1</v>
      </c>
      <c r="F836">
        <v>863</v>
      </c>
      <c r="G836" t="s">
        <v>25</v>
      </c>
      <c r="H836" s="1">
        <v>45573.620138888888</v>
      </c>
      <c r="I836" t="s">
        <v>26</v>
      </c>
      <c r="K836" t="s">
        <v>445</v>
      </c>
      <c r="L836" t="s">
        <v>935</v>
      </c>
      <c r="M836" t="s">
        <v>29</v>
      </c>
      <c r="N836" t="s">
        <v>30</v>
      </c>
      <c r="O836" t="s">
        <v>58</v>
      </c>
      <c r="P836" t="s">
        <v>32</v>
      </c>
      <c r="R836" t="s">
        <v>60</v>
      </c>
      <c r="S836" t="s">
        <v>89</v>
      </c>
      <c r="T836" t="s">
        <v>62</v>
      </c>
      <c r="U836" t="s">
        <v>50</v>
      </c>
      <c r="V836" t="s">
        <v>102</v>
      </c>
      <c r="W836" t="s">
        <v>52</v>
      </c>
      <c r="X836" t="s">
        <v>38</v>
      </c>
      <c r="Y836" t="s">
        <v>71</v>
      </c>
      <c r="Z836" t="s">
        <v>40</v>
      </c>
      <c r="AA836" t="s">
        <v>41</v>
      </c>
      <c r="AB836" t="s">
        <v>965</v>
      </c>
      <c r="AC836" t="s">
        <v>43</v>
      </c>
      <c r="AD836" t="s">
        <v>84</v>
      </c>
      <c r="AE836" t="s">
        <v>85</v>
      </c>
    </row>
    <row r="837" spans="5:46" x14ac:dyDescent="0.4">
      <c r="E837">
        <v>1</v>
      </c>
      <c r="F837">
        <v>863</v>
      </c>
      <c r="G837" t="s">
        <v>25</v>
      </c>
      <c r="H837" s="1">
        <v>45573.620138888888</v>
      </c>
      <c r="I837" t="s">
        <v>26</v>
      </c>
      <c r="K837" t="s">
        <v>445</v>
      </c>
      <c r="L837" t="s">
        <v>935</v>
      </c>
      <c r="M837" t="s">
        <v>73</v>
      </c>
      <c r="N837" t="s">
        <v>57</v>
      </c>
      <c r="O837" t="s">
        <v>31</v>
      </c>
      <c r="Q837" t="s">
        <v>32</v>
      </c>
      <c r="R837" t="s">
        <v>34</v>
      </c>
      <c r="S837" t="s">
        <v>61</v>
      </c>
      <c r="T837" t="s">
        <v>89</v>
      </c>
      <c r="U837" t="s">
        <v>36</v>
      </c>
      <c r="V837" t="s">
        <v>63</v>
      </c>
      <c r="W837" t="s">
        <v>125</v>
      </c>
      <c r="X837" t="s">
        <v>99</v>
      </c>
      <c r="Y837" t="s">
        <v>70</v>
      </c>
      <c r="Z837" t="s">
        <v>40</v>
      </c>
      <c r="AA837" t="s">
        <v>54</v>
      </c>
    </row>
    <row r="838" spans="5:46" x14ac:dyDescent="0.4">
      <c r="E838">
        <v>1</v>
      </c>
      <c r="F838">
        <v>863</v>
      </c>
      <c r="G838" t="s">
        <v>25</v>
      </c>
      <c r="H838" s="1">
        <v>45573.620138888888</v>
      </c>
      <c r="I838" t="s">
        <v>26</v>
      </c>
      <c r="K838" t="s">
        <v>418</v>
      </c>
      <c r="L838" t="s">
        <v>935</v>
      </c>
      <c r="M838" t="s">
        <v>29</v>
      </c>
      <c r="N838" t="s">
        <v>122</v>
      </c>
      <c r="O838" t="s">
        <v>31</v>
      </c>
      <c r="Q838" t="s">
        <v>32</v>
      </c>
      <c r="R838" t="s">
        <v>34</v>
      </c>
      <c r="S838" t="s">
        <v>74</v>
      </c>
      <c r="T838" t="s">
        <v>47</v>
      </c>
      <c r="U838" t="s">
        <v>50</v>
      </c>
      <c r="V838" t="s">
        <v>37</v>
      </c>
      <c r="W838" t="s">
        <v>64</v>
      </c>
      <c r="X838" t="s">
        <v>125</v>
      </c>
      <c r="Y838" t="s">
        <v>105</v>
      </c>
      <c r="Z838" t="s">
        <v>40</v>
      </c>
      <c r="AA838" t="s">
        <v>41</v>
      </c>
      <c r="AB838" t="s">
        <v>966</v>
      </c>
      <c r="AC838" t="s">
        <v>189</v>
      </c>
      <c r="AT838" t="s">
        <v>303</v>
      </c>
    </row>
    <row r="839" spans="5:46" x14ac:dyDescent="0.4">
      <c r="E839">
        <v>1</v>
      </c>
      <c r="F839">
        <v>863</v>
      </c>
      <c r="G839" t="s">
        <v>25</v>
      </c>
      <c r="H839" s="1">
        <v>45573.620138888888</v>
      </c>
      <c r="I839" t="s">
        <v>26</v>
      </c>
      <c r="K839" t="s">
        <v>445</v>
      </c>
      <c r="L839" t="s">
        <v>661</v>
      </c>
      <c r="M839" t="s">
        <v>73</v>
      </c>
      <c r="N839" t="s">
        <v>122</v>
      </c>
      <c r="O839" t="s">
        <v>31</v>
      </c>
      <c r="Q839" t="s">
        <v>88</v>
      </c>
      <c r="R839" t="s">
        <v>33</v>
      </c>
      <c r="S839" t="s">
        <v>35</v>
      </c>
      <c r="U839" t="s">
        <v>50</v>
      </c>
      <c r="V839" t="s">
        <v>68</v>
      </c>
      <c r="W839" t="s">
        <v>52</v>
      </c>
      <c r="X839" t="s">
        <v>70</v>
      </c>
      <c r="Y839" t="s">
        <v>109</v>
      </c>
      <c r="Z839" t="s">
        <v>40</v>
      </c>
      <c r="AA839" t="s">
        <v>41</v>
      </c>
      <c r="AB839" t="s">
        <v>424</v>
      </c>
      <c r="AC839" t="s">
        <v>77</v>
      </c>
      <c r="AT839" t="s">
        <v>967</v>
      </c>
    </row>
    <row r="840" spans="5:46" x14ac:dyDescent="0.4">
      <c r="E840">
        <v>1</v>
      </c>
      <c r="F840">
        <v>863</v>
      </c>
      <c r="G840" t="s">
        <v>25</v>
      </c>
      <c r="H840" s="1">
        <v>45573.620138888888</v>
      </c>
      <c r="I840" t="s">
        <v>26</v>
      </c>
      <c r="K840" t="s">
        <v>418</v>
      </c>
      <c r="L840" t="s">
        <v>935</v>
      </c>
      <c r="M840" t="s">
        <v>29</v>
      </c>
      <c r="N840" t="s">
        <v>30</v>
      </c>
      <c r="O840" t="s">
        <v>58</v>
      </c>
      <c r="P840" t="s">
        <v>108</v>
      </c>
      <c r="R840" t="s">
        <v>34</v>
      </c>
      <c r="S840" t="s">
        <v>74</v>
      </c>
      <c r="T840" t="s">
        <v>117</v>
      </c>
      <c r="U840" t="s">
        <v>50</v>
      </c>
      <c r="V840" t="s">
        <v>63</v>
      </c>
      <c r="W840" t="s">
        <v>64</v>
      </c>
      <c r="X840" t="s">
        <v>52</v>
      </c>
      <c r="Y840" t="s">
        <v>105</v>
      </c>
      <c r="Z840" t="s">
        <v>40</v>
      </c>
      <c r="AA840" t="s">
        <v>41</v>
      </c>
      <c r="AB840" t="s">
        <v>968</v>
      </c>
      <c r="AC840" t="s">
        <v>78</v>
      </c>
    </row>
    <row r="841" spans="5:46" x14ac:dyDescent="0.4">
      <c r="E841">
        <v>1</v>
      </c>
      <c r="F841">
        <v>863</v>
      </c>
      <c r="G841" t="s">
        <v>25</v>
      </c>
      <c r="H841" s="1">
        <v>45573.620138888888</v>
      </c>
      <c r="I841" t="s">
        <v>26</v>
      </c>
      <c r="K841" t="s">
        <v>418</v>
      </c>
      <c r="L841" t="s">
        <v>935</v>
      </c>
      <c r="M841" t="s">
        <v>56</v>
      </c>
      <c r="N841" t="s">
        <v>30</v>
      </c>
      <c r="O841" t="s">
        <v>58</v>
      </c>
      <c r="P841" t="s">
        <v>134</v>
      </c>
      <c r="R841" t="s">
        <v>74</v>
      </c>
      <c r="S841" t="s">
        <v>89</v>
      </c>
      <c r="T841" t="s">
        <v>101</v>
      </c>
      <c r="U841" t="s">
        <v>50</v>
      </c>
      <c r="V841" t="s">
        <v>36</v>
      </c>
      <c r="W841" t="s">
        <v>64</v>
      </c>
      <c r="X841" t="s">
        <v>52</v>
      </c>
      <c r="Y841" t="s">
        <v>75</v>
      </c>
      <c r="Z841" t="s">
        <v>40</v>
      </c>
      <c r="AA841" t="s">
        <v>54</v>
      </c>
      <c r="AT841" t="s">
        <v>969</v>
      </c>
    </row>
    <row r="842" spans="5:46" x14ac:dyDescent="0.4">
      <c r="E842">
        <v>1</v>
      </c>
      <c r="F842">
        <v>863</v>
      </c>
      <c r="G842" t="s">
        <v>25</v>
      </c>
      <c r="H842" s="1">
        <v>45573.620138888888</v>
      </c>
      <c r="I842" t="s">
        <v>26</v>
      </c>
      <c r="K842" t="s">
        <v>445</v>
      </c>
      <c r="L842" t="s">
        <v>935</v>
      </c>
      <c r="M842" t="s">
        <v>29</v>
      </c>
      <c r="N842" t="s">
        <v>30</v>
      </c>
      <c r="O842" t="s">
        <v>31</v>
      </c>
      <c r="Q842" t="s">
        <v>123</v>
      </c>
      <c r="R842" t="s">
        <v>47</v>
      </c>
      <c r="S842" t="s">
        <v>89</v>
      </c>
      <c r="U842" t="s">
        <v>50</v>
      </c>
      <c r="V842" t="s">
        <v>115</v>
      </c>
      <c r="W842" t="s">
        <v>64</v>
      </c>
      <c r="X842" t="s">
        <v>52</v>
      </c>
      <c r="Z842" t="s">
        <v>180</v>
      </c>
    </row>
    <row r="843" spans="5:46" x14ac:dyDescent="0.4">
      <c r="E843">
        <v>1</v>
      </c>
      <c r="F843">
        <v>863</v>
      </c>
      <c r="G843" t="s">
        <v>25</v>
      </c>
      <c r="H843" s="1">
        <v>45573.619444444441</v>
      </c>
      <c r="I843" t="s">
        <v>26</v>
      </c>
      <c r="K843" t="s">
        <v>445</v>
      </c>
      <c r="L843" t="s">
        <v>935</v>
      </c>
      <c r="M843" t="s">
        <v>56</v>
      </c>
      <c r="N843" t="s">
        <v>30</v>
      </c>
      <c r="O843" t="s">
        <v>58</v>
      </c>
      <c r="P843" t="s">
        <v>108</v>
      </c>
      <c r="R843" t="s">
        <v>60</v>
      </c>
      <c r="S843" t="s">
        <v>74</v>
      </c>
      <c r="T843" t="s">
        <v>61</v>
      </c>
      <c r="U843" t="s">
        <v>50</v>
      </c>
      <c r="V843" t="s">
        <v>36</v>
      </c>
      <c r="W843" t="s">
        <v>125</v>
      </c>
      <c r="X843" t="s">
        <v>91</v>
      </c>
      <c r="Y843" t="s">
        <v>99</v>
      </c>
      <c r="Z843" t="s">
        <v>40</v>
      </c>
      <c r="AA843" t="s">
        <v>54</v>
      </c>
    </row>
    <row r="844" spans="5:46" x14ac:dyDescent="0.4">
      <c r="E844">
        <v>1</v>
      </c>
      <c r="F844">
        <v>863</v>
      </c>
      <c r="G844" t="s">
        <v>25</v>
      </c>
      <c r="H844" s="1">
        <v>45573.619444444441</v>
      </c>
      <c r="I844" t="s">
        <v>26</v>
      </c>
      <c r="K844" t="s">
        <v>445</v>
      </c>
      <c r="L844" t="s">
        <v>935</v>
      </c>
      <c r="M844" t="s">
        <v>56</v>
      </c>
      <c r="N844" t="s">
        <v>46</v>
      </c>
      <c r="O844" t="s">
        <v>58</v>
      </c>
      <c r="P844" t="s">
        <v>108</v>
      </c>
      <c r="R844" t="s">
        <v>74</v>
      </c>
      <c r="S844" t="s">
        <v>61</v>
      </c>
      <c r="T844" t="s">
        <v>154</v>
      </c>
      <c r="U844" t="s">
        <v>50</v>
      </c>
      <c r="V844" t="s">
        <v>63</v>
      </c>
      <c r="W844" t="s">
        <v>64</v>
      </c>
      <c r="X844" t="s">
        <v>105</v>
      </c>
      <c r="Y844" t="s">
        <v>91</v>
      </c>
      <c r="Z844" t="s">
        <v>40</v>
      </c>
      <c r="AA844" t="s">
        <v>54</v>
      </c>
    </row>
    <row r="845" spans="5:46" x14ac:dyDescent="0.4">
      <c r="E845">
        <v>1</v>
      </c>
      <c r="F845">
        <v>863</v>
      </c>
      <c r="G845" t="s">
        <v>25</v>
      </c>
      <c r="H845" s="1">
        <v>45573.618750000001</v>
      </c>
      <c r="I845" t="s">
        <v>26</v>
      </c>
      <c r="K845" t="s">
        <v>445</v>
      </c>
      <c r="L845" t="s">
        <v>935</v>
      </c>
      <c r="M845" t="s">
        <v>73</v>
      </c>
      <c r="N845" t="s">
        <v>30</v>
      </c>
      <c r="O845" t="s">
        <v>58</v>
      </c>
      <c r="P845" t="s">
        <v>212</v>
      </c>
      <c r="R845" t="s">
        <v>33</v>
      </c>
      <c r="S845" t="s">
        <v>35</v>
      </c>
      <c r="T845" t="s">
        <v>90</v>
      </c>
      <c r="U845" t="s">
        <v>103</v>
      </c>
      <c r="V845" t="s">
        <v>37</v>
      </c>
      <c r="W845" t="s">
        <v>52</v>
      </c>
      <c r="X845" t="s">
        <v>91</v>
      </c>
      <c r="Y845" t="s">
        <v>38</v>
      </c>
      <c r="Z845" t="s">
        <v>40</v>
      </c>
      <c r="AA845" t="s">
        <v>54</v>
      </c>
    </row>
    <row r="846" spans="5:46" x14ac:dyDescent="0.4">
      <c r="E846">
        <v>1</v>
      </c>
      <c r="F846">
        <v>863</v>
      </c>
      <c r="G846" t="s">
        <v>25</v>
      </c>
      <c r="H846" s="1">
        <v>45573.618750000001</v>
      </c>
      <c r="I846" t="s">
        <v>26</v>
      </c>
      <c r="K846" t="s">
        <v>418</v>
      </c>
      <c r="L846" t="s">
        <v>935</v>
      </c>
      <c r="M846" t="s">
        <v>56</v>
      </c>
      <c r="N846" t="s">
        <v>122</v>
      </c>
      <c r="O846" t="s">
        <v>31</v>
      </c>
      <c r="Q846" t="s">
        <v>88</v>
      </c>
      <c r="R846" t="s">
        <v>47</v>
      </c>
      <c r="S846" t="s">
        <v>61</v>
      </c>
      <c r="T846" t="s">
        <v>101</v>
      </c>
      <c r="U846" t="s">
        <v>63</v>
      </c>
      <c r="V846" t="s">
        <v>115</v>
      </c>
      <c r="W846" t="s">
        <v>52</v>
      </c>
      <c r="X846" t="s">
        <v>91</v>
      </c>
      <c r="Y846" t="s">
        <v>70</v>
      </c>
      <c r="Z846" t="s">
        <v>40</v>
      </c>
      <c r="AA846" t="s">
        <v>54</v>
      </c>
      <c r="AT846" t="s">
        <v>468</v>
      </c>
    </row>
    <row r="847" spans="5:46" x14ac:dyDescent="0.4">
      <c r="E847">
        <v>1</v>
      </c>
      <c r="F847">
        <v>863</v>
      </c>
      <c r="G847" t="s">
        <v>25</v>
      </c>
      <c r="H847" s="1">
        <v>45573.618750000001</v>
      </c>
      <c r="I847" t="s">
        <v>26</v>
      </c>
      <c r="K847" t="s">
        <v>55</v>
      </c>
      <c r="L847" t="s">
        <v>935</v>
      </c>
      <c r="M847" t="s">
        <v>29</v>
      </c>
      <c r="N847" t="s">
        <v>30</v>
      </c>
      <c r="O847" t="s">
        <v>58</v>
      </c>
      <c r="P847" t="s">
        <v>32</v>
      </c>
      <c r="R847" t="s">
        <v>74</v>
      </c>
      <c r="S847" t="s">
        <v>89</v>
      </c>
      <c r="U847" t="s">
        <v>132</v>
      </c>
      <c r="V847" t="s">
        <v>37</v>
      </c>
      <c r="W847" t="s">
        <v>105</v>
      </c>
      <c r="X847" t="s">
        <v>106</v>
      </c>
      <c r="Z847" t="s">
        <v>40</v>
      </c>
      <c r="AA847" t="s">
        <v>54</v>
      </c>
    </row>
    <row r="848" spans="5:46" x14ac:dyDescent="0.4">
      <c r="E848">
        <v>1</v>
      </c>
      <c r="F848">
        <v>863</v>
      </c>
      <c r="G848" t="s">
        <v>25</v>
      </c>
      <c r="H848" s="1">
        <v>45573.618750000001</v>
      </c>
      <c r="I848" t="s">
        <v>26</v>
      </c>
      <c r="K848" t="s">
        <v>418</v>
      </c>
      <c r="L848" t="s">
        <v>935</v>
      </c>
      <c r="M848" t="s">
        <v>73</v>
      </c>
      <c r="N848" t="s">
        <v>30</v>
      </c>
      <c r="O848" t="s">
        <v>58</v>
      </c>
      <c r="P848" t="s">
        <v>108</v>
      </c>
      <c r="R848" t="s">
        <v>34</v>
      </c>
      <c r="S848" t="s">
        <v>74</v>
      </c>
      <c r="T848" t="s">
        <v>89</v>
      </c>
      <c r="U848" t="s">
        <v>50</v>
      </c>
      <c r="V848" t="s">
        <v>37</v>
      </c>
      <c r="W848" t="s">
        <v>52</v>
      </c>
      <c r="X848" t="s">
        <v>125</v>
      </c>
      <c r="Y848" t="s">
        <v>53</v>
      </c>
      <c r="Z848" t="s">
        <v>40</v>
      </c>
      <c r="AA848" t="s">
        <v>54</v>
      </c>
    </row>
    <row r="849" spans="5:46" x14ac:dyDescent="0.4">
      <c r="E849">
        <v>1</v>
      </c>
      <c r="F849">
        <v>863</v>
      </c>
      <c r="G849" t="s">
        <v>25</v>
      </c>
      <c r="H849" s="1">
        <v>45573.618750000001</v>
      </c>
      <c r="I849" t="s">
        <v>26</v>
      </c>
      <c r="K849" t="s">
        <v>418</v>
      </c>
      <c r="L849" t="s">
        <v>935</v>
      </c>
      <c r="M849" t="s">
        <v>73</v>
      </c>
      <c r="N849" t="s">
        <v>46</v>
      </c>
      <c r="O849" t="s">
        <v>31</v>
      </c>
      <c r="Q849" t="s">
        <v>970</v>
      </c>
      <c r="R849" t="s">
        <v>74</v>
      </c>
      <c r="S849" t="s">
        <v>47</v>
      </c>
      <c r="T849" t="s">
        <v>90</v>
      </c>
      <c r="U849" t="s">
        <v>103</v>
      </c>
      <c r="V849" t="s">
        <v>68</v>
      </c>
      <c r="W849" t="s">
        <v>38</v>
      </c>
      <c r="X849" t="s">
        <v>53</v>
      </c>
      <c r="Z849" t="s">
        <v>40</v>
      </c>
      <c r="AA849" t="s">
        <v>54</v>
      </c>
    </row>
    <row r="850" spans="5:46" x14ac:dyDescent="0.4">
      <c r="E850">
        <v>1</v>
      </c>
      <c r="F850">
        <v>863</v>
      </c>
      <c r="G850" t="s">
        <v>25</v>
      </c>
      <c r="H850" s="1">
        <v>45573.618750000001</v>
      </c>
      <c r="I850" t="s">
        <v>26</v>
      </c>
      <c r="K850" t="s">
        <v>55</v>
      </c>
      <c r="L850" t="s">
        <v>935</v>
      </c>
      <c r="M850" t="s">
        <v>29</v>
      </c>
      <c r="N850" t="s">
        <v>30</v>
      </c>
      <c r="O850" t="s">
        <v>31</v>
      </c>
      <c r="Q850" t="s">
        <v>88</v>
      </c>
      <c r="R850" t="s">
        <v>89</v>
      </c>
      <c r="S850" t="s">
        <v>48</v>
      </c>
      <c r="T850" t="s">
        <v>101</v>
      </c>
      <c r="U850" t="s">
        <v>50</v>
      </c>
      <c r="V850" t="s">
        <v>37</v>
      </c>
      <c r="W850" t="s">
        <v>75</v>
      </c>
      <c r="X850" t="s">
        <v>39</v>
      </c>
      <c r="Y850" t="s">
        <v>71</v>
      </c>
      <c r="Z850" t="s">
        <v>40</v>
      </c>
      <c r="AA850" t="s">
        <v>54</v>
      </c>
      <c r="AT850" t="s">
        <v>971</v>
      </c>
    </row>
    <row r="851" spans="5:46" x14ac:dyDescent="0.4">
      <c r="E851">
        <v>1</v>
      </c>
      <c r="F851">
        <v>863</v>
      </c>
      <c r="G851" t="s">
        <v>25</v>
      </c>
      <c r="H851" s="1">
        <v>45573.618750000001</v>
      </c>
      <c r="I851" t="s">
        <v>26</v>
      </c>
      <c r="K851" t="s">
        <v>445</v>
      </c>
      <c r="L851" t="s">
        <v>935</v>
      </c>
      <c r="M851" t="s">
        <v>29</v>
      </c>
      <c r="N851" t="s">
        <v>66</v>
      </c>
      <c r="O851" t="s">
        <v>31</v>
      </c>
      <c r="Q851" t="s">
        <v>123</v>
      </c>
      <c r="R851" t="s">
        <v>74</v>
      </c>
      <c r="S851" t="s">
        <v>90</v>
      </c>
      <c r="T851" t="s">
        <v>110</v>
      </c>
      <c r="U851" t="s">
        <v>50</v>
      </c>
      <c r="V851" t="s">
        <v>37</v>
      </c>
      <c r="W851" t="s">
        <v>52</v>
      </c>
      <c r="X851" t="s">
        <v>75</v>
      </c>
      <c r="Y851" t="s">
        <v>105</v>
      </c>
      <c r="Z851" t="s">
        <v>180</v>
      </c>
    </row>
    <row r="852" spans="5:46" ht="131.25" x14ac:dyDescent="0.4">
      <c r="E852">
        <v>1</v>
      </c>
      <c r="F852">
        <v>863</v>
      </c>
      <c r="G852" t="s">
        <v>25</v>
      </c>
      <c r="H852" s="1">
        <v>45573.618055555555</v>
      </c>
      <c r="I852" t="s">
        <v>26</v>
      </c>
      <c r="K852" t="s">
        <v>55</v>
      </c>
      <c r="L852" t="s">
        <v>147</v>
      </c>
      <c r="M852" t="s">
        <v>73</v>
      </c>
      <c r="N852" t="s">
        <v>57</v>
      </c>
      <c r="O852" t="s">
        <v>58</v>
      </c>
      <c r="P852" t="s">
        <v>59</v>
      </c>
      <c r="R852" t="s">
        <v>33</v>
      </c>
      <c r="S852" t="s">
        <v>60</v>
      </c>
      <c r="T852" t="s">
        <v>90</v>
      </c>
      <c r="U852" t="s">
        <v>50</v>
      </c>
      <c r="V852" t="s">
        <v>51</v>
      </c>
      <c r="W852" t="s">
        <v>52</v>
      </c>
      <c r="X852" t="s">
        <v>75</v>
      </c>
      <c r="Z852" t="s">
        <v>40</v>
      </c>
      <c r="AA852" t="s">
        <v>41</v>
      </c>
      <c r="AB852" s="2" t="s">
        <v>972</v>
      </c>
      <c r="AC852" t="s">
        <v>44</v>
      </c>
    </row>
    <row r="853" spans="5:46" ht="131.25" x14ac:dyDescent="0.4">
      <c r="E853">
        <v>1</v>
      </c>
      <c r="F853">
        <v>863</v>
      </c>
      <c r="G853" t="s">
        <v>25</v>
      </c>
      <c r="H853" s="1">
        <v>45573.618055555555</v>
      </c>
      <c r="I853" t="s">
        <v>26</v>
      </c>
      <c r="K853" t="s">
        <v>55</v>
      </c>
      <c r="L853" t="s">
        <v>935</v>
      </c>
      <c r="M853" t="s">
        <v>65</v>
      </c>
      <c r="N853" t="s">
        <v>66</v>
      </c>
      <c r="O853" t="s">
        <v>31</v>
      </c>
      <c r="Q853" t="s">
        <v>123</v>
      </c>
      <c r="R853" t="s">
        <v>101</v>
      </c>
      <c r="U853" t="s">
        <v>973</v>
      </c>
      <c r="W853" t="s">
        <v>38</v>
      </c>
      <c r="X853" t="s">
        <v>70</v>
      </c>
      <c r="Y853" t="s">
        <v>974</v>
      </c>
      <c r="Z853" t="s">
        <v>40</v>
      </c>
      <c r="AA853" t="s">
        <v>41</v>
      </c>
      <c r="AB853" s="2" t="s">
        <v>975</v>
      </c>
      <c r="AC853" t="s">
        <v>43</v>
      </c>
      <c r="AT853" t="s">
        <v>303</v>
      </c>
    </row>
    <row r="854" spans="5:46" x14ac:dyDescent="0.4">
      <c r="E854">
        <v>1</v>
      </c>
      <c r="F854">
        <v>863</v>
      </c>
      <c r="G854" t="s">
        <v>25</v>
      </c>
      <c r="H854" s="1">
        <v>45573.618055555555</v>
      </c>
      <c r="I854" t="s">
        <v>26</v>
      </c>
      <c r="K854" t="s">
        <v>55</v>
      </c>
      <c r="L854" t="s">
        <v>935</v>
      </c>
      <c r="M854" t="s">
        <v>73</v>
      </c>
      <c r="N854" t="s">
        <v>46</v>
      </c>
      <c r="O854" t="s">
        <v>58</v>
      </c>
      <c r="P854" t="s">
        <v>59</v>
      </c>
      <c r="R854" t="s">
        <v>33</v>
      </c>
      <c r="S854" t="s">
        <v>74</v>
      </c>
      <c r="T854" t="s">
        <v>61</v>
      </c>
      <c r="U854" t="s">
        <v>50</v>
      </c>
      <c r="V854" t="s">
        <v>37</v>
      </c>
      <c r="W854" t="s">
        <v>75</v>
      </c>
      <c r="X854" t="s">
        <v>105</v>
      </c>
      <c r="Y854" t="s">
        <v>91</v>
      </c>
      <c r="Z854" t="s">
        <v>40</v>
      </c>
      <c r="AA854" t="s">
        <v>54</v>
      </c>
    </row>
    <row r="855" spans="5:46" ht="93.75" x14ac:dyDescent="0.4">
      <c r="E855">
        <v>1</v>
      </c>
      <c r="F855">
        <v>863</v>
      </c>
      <c r="G855" t="s">
        <v>25</v>
      </c>
      <c r="H855" s="1">
        <v>45573.618055555555</v>
      </c>
      <c r="I855" t="s">
        <v>26</v>
      </c>
      <c r="K855" t="s">
        <v>445</v>
      </c>
      <c r="L855" t="s">
        <v>935</v>
      </c>
      <c r="M855" t="s">
        <v>29</v>
      </c>
      <c r="N855" t="s">
        <v>30</v>
      </c>
      <c r="O855" t="s">
        <v>31</v>
      </c>
      <c r="Q855" t="s">
        <v>104</v>
      </c>
      <c r="R855" t="s">
        <v>60</v>
      </c>
      <c r="S855" t="s">
        <v>74</v>
      </c>
      <c r="U855" t="s">
        <v>50</v>
      </c>
      <c r="V855" t="s">
        <v>68</v>
      </c>
      <c r="W855" t="s">
        <v>64</v>
      </c>
      <c r="X855" t="s">
        <v>52</v>
      </c>
      <c r="Y855" t="s">
        <v>91</v>
      </c>
      <c r="Z855" t="s">
        <v>40</v>
      </c>
      <c r="AA855" t="s">
        <v>41</v>
      </c>
      <c r="AB855" t="s">
        <v>976</v>
      </c>
      <c r="AC855" t="s">
        <v>93</v>
      </c>
      <c r="AD855" t="s">
        <v>43</v>
      </c>
      <c r="AE855" t="s">
        <v>44</v>
      </c>
      <c r="AF855" t="s">
        <v>81</v>
      </c>
      <c r="AG855" t="s">
        <v>82</v>
      </c>
      <c r="AH855" t="s">
        <v>85</v>
      </c>
      <c r="AT855" s="2" t="s">
        <v>977</v>
      </c>
    </row>
    <row r="856" spans="5:46" ht="56.25" x14ac:dyDescent="0.4">
      <c r="E856">
        <v>1</v>
      </c>
      <c r="F856">
        <v>863</v>
      </c>
      <c r="G856" t="s">
        <v>25</v>
      </c>
      <c r="H856" s="1">
        <v>45573.617361111108</v>
      </c>
      <c r="I856" t="s">
        <v>26</v>
      </c>
      <c r="K856" t="s">
        <v>418</v>
      </c>
      <c r="L856" t="s">
        <v>935</v>
      </c>
      <c r="M856" t="s">
        <v>29</v>
      </c>
      <c r="N856" t="s">
        <v>30</v>
      </c>
      <c r="O856" t="s">
        <v>31</v>
      </c>
      <c r="Q856" t="s">
        <v>32</v>
      </c>
      <c r="R856" t="s">
        <v>34</v>
      </c>
      <c r="S856" t="s">
        <v>74</v>
      </c>
      <c r="T856" t="s">
        <v>61</v>
      </c>
      <c r="U856" t="s">
        <v>50</v>
      </c>
      <c r="V856" t="s">
        <v>36</v>
      </c>
      <c r="W856" t="s">
        <v>52</v>
      </c>
      <c r="X856" t="s">
        <v>38</v>
      </c>
      <c r="Z856" t="s">
        <v>40</v>
      </c>
      <c r="AA856" t="s">
        <v>54</v>
      </c>
      <c r="AT856" s="2" t="s">
        <v>420</v>
      </c>
    </row>
    <row r="857" spans="5:46" x14ac:dyDescent="0.4">
      <c r="E857">
        <v>1</v>
      </c>
      <c r="F857">
        <v>863</v>
      </c>
      <c r="G857" t="s">
        <v>25</v>
      </c>
      <c r="H857" s="1">
        <v>45573.617361111108</v>
      </c>
      <c r="I857" t="s">
        <v>26</v>
      </c>
      <c r="K857" t="s">
        <v>418</v>
      </c>
      <c r="L857" t="s">
        <v>935</v>
      </c>
      <c r="M857" t="s">
        <v>56</v>
      </c>
      <c r="N857" t="s">
        <v>30</v>
      </c>
      <c r="O857" t="s">
        <v>31</v>
      </c>
      <c r="Q857" t="s">
        <v>978</v>
      </c>
      <c r="R857" t="s">
        <v>61</v>
      </c>
      <c r="S857" t="s">
        <v>48</v>
      </c>
      <c r="T857" t="s">
        <v>101</v>
      </c>
      <c r="U857" t="s">
        <v>103</v>
      </c>
      <c r="V857" t="s">
        <v>68</v>
      </c>
      <c r="W857" t="s">
        <v>38</v>
      </c>
      <c r="X857" t="s">
        <v>70</v>
      </c>
      <c r="Y857" t="s">
        <v>72</v>
      </c>
      <c r="Z857" t="s">
        <v>40</v>
      </c>
      <c r="AA857" t="s">
        <v>54</v>
      </c>
      <c r="AT857" t="s">
        <v>979</v>
      </c>
    </row>
    <row r="858" spans="5:46" x14ac:dyDescent="0.4">
      <c r="E858">
        <v>1</v>
      </c>
      <c r="F858">
        <v>863</v>
      </c>
      <c r="G858" t="s">
        <v>25</v>
      </c>
      <c r="H858" s="1">
        <v>45573.617361111108</v>
      </c>
      <c r="I858" t="s">
        <v>26</v>
      </c>
      <c r="K858" t="s">
        <v>55</v>
      </c>
      <c r="L858" t="s">
        <v>147</v>
      </c>
      <c r="M858" t="s">
        <v>73</v>
      </c>
      <c r="N858" t="s">
        <v>57</v>
      </c>
      <c r="O858" t="s">
        <v>31</v>
      </c>
      <c r="Q858" t="s">
        <v>980</v>
      </c>
      <c r="R858" t="s">
        <v>47</v>
      </c>
      <c r="S858" t="s">
        <v>61</v>
      </c>
      <c r="U858" t="s">
        <v>102</v>
      </c>
      <c r="V858" t="s">
        <v>157</v>
      </c>
      <c r="W858" t="s">
        <v>64</v>
      </c>
      <c r="X858" t="s">
        <v>105</v>
      </c>
      <c r="Y858" t="s">
        <v>91</v>
      </c>
      <c r="Z858" t="s">
        <v>40</v>
      </c>
      <c r="AA858" t="s">
        <v>41</v>
      </c>
      <c r="AB858" t="s">
        <v>981</v>
      </c>
      <c r="AC858" t="s">
        <v>78</v>
      </c>
      <c r="AT858" t="s">
        <v>982</v>
      </c>
    </row>
    <row r="859" spans="5:46" x14ac:dyDescent="0.4">
      <c r="E859">
        <v>1</v>
      </c>
      <c r="F859">
        <v>863</v>
      </c>
      <c r="G859" t="s">
        <v>25</v>
      </c>
      <c r="H859" s="1">
        <v>45573.617361111108</v>
      </c>
      <c r="I859" t="s">
        <v>26</v>
      </c>
      <c r="K859" t="s">
        <v>418</v>
      </c>
      <c r="L859" t="s">
        <v>935</v>
      </c>
      <c r="M859" t="s">
        <v>73</v>
      </c>
      <c r="N859" t="s">
        <v>57</v>
      </c>
      <c r="O859" t="s">
        <v>58</v>
      </c>
      <c r="P859" t="s">
        <v>108</v>
      </c>
      <c r="R859" t="s">
        <v>33</v>
      </c>
      <c r="U859" t="s">
        <v>51</v>
      </c>
      <c r="V859" t="s">
        <v>115</v>
      </c>
      <c r="W859" t="s">
        <v>75</v>
      </c>
      <c r="X859" t="s">
        <v>39</v>
      </c>
      <c r="Y859" t="s">
        <v>133</v>
      </c>
      <c r="Z859" t="s">
        <v>40</v>
      </c>
      <c r="AA859" t="s">
        <v>41</v>
      </c>
      <c r="AB859" t="s">
        <v>983</v>
      </c>
      <c r="AC859" t="s">
        <v>77</v>
      </c>
    </row>
    <row r="860" spans="5:46" x14ac:dyDescent="0.4">
      <c r="E860">
        <v>1</v>
      </c>
      <c r="F860">
        <v>863</v>
      </c>
      <c r="G860" t="s">
        <v>25</v>
      </c>
      <c r="H860" s="1">
        <v>45573.617361111108</v>
      </c>
      <c r="I860" t="s">
        <v>26</v>
      </c>
      <c r="K860" t="s">
        <v>445</v>
      </c>
      <c r="L860" t="s">
        <v>935</v>
      </c>
      <c r="M860" t="s">
        <v>56</v>
      </c>
      <c r="N860" t="s">
        <v>122</v>
      </c>
      <c r="O860" t="s">
        <v>58</v>
      </c>
      <c r="P860" t="s">
        <v>32</v>
      </c>
      <c r="R860" t="s">
        <v>110</v>
      </c>
      <c r="U860" t="s">
        <v>103</v>
      </c>
      <c r="W860" t="s">
        <v>91</v>
      </c>
      <c r="X860" t="s">
        <v>38</v>
      </c>
      <c r="Z860" t="s">
        <v>40</v>
      </c>
      <c r="AA860" t="s">
        <v>54</v>
      </c>
    </row>
    <row r="861" spans="5:46" x14ac:dyDescent="0.4">
      <c r="E861">
        <v>1</v>
      </c>
      <c r="F861">
        <v>863</v>
      </c>
      <c r="G861" t="s">
        <v>25</v>
      </c>
      <c r="H861" s="1">
        <v>45573.616666666669</v>
      </c>
      <c r="I861" t="s">
        <v>26</v>
      </c>
      <c r="K861" t="s">
        <v>27</v>
      </c>
      <c r="L861" t="s">
        <v>147</v>
      </c>
      <c r="M861" t="s">
        <v>73</v>
      </c>
      <c r="N861" t="s">
        <v>57</v>
      </c>
      <c r="O861" t="s">
        <v>31</v>
      </c>
      <c r="Q861" t="s">
        <v>32</v>
      </c>
      <c r="R861" t="s">
        <v>34</v>
      </c>
      <c r="S861" t="s">
        <v>74</v>
      </c>
      <c r="T861" t="s">
        <v>154</v>
      </c>
      <c r="U861" t="s">
        <v>50</v>
      </c>
      <c r="W861" t="s">
        <v>109</v>
      </c>
      <c r="Z861" t="s">
        <v>40</v>
      </c>
      <c r="AA861" t="s">
        <v>41</v>
      </c>
      <c r="AB861" t="s">
        <v>984</v>
      </c>
      <c r="AC861" t="s">
        <v>189</v>
      </c>
    </row>
    <row r="862" spans="5:46" x14ac:dyDescent="0.4">
      <c r="E862">
        <v>1</v>
      </c>
      <c r="F862">
        <v>863</v>
      </c>
      <c r="G862" t="s">
        <v>25</v>
      </c>
      <c r="H862" s="1">
        <v>45573.616666666669</v>
      </c>
      <c r="I862" t="s">
        <v>26</v>
      </c>
      <c r="K862" t="s">
        <v>445</v>
      </c>
      <c r="L862" t="s">
        <v>935</v>
      </c>
      <c r="M862" t="s">
        <v>56</v>
      </c>
      <c r="N862" t="s">
        <v>122</v>
      </c>
      <c r="O862" t="s">
        <v>31</v>
      </c>
      <c r="Q862" t="s">
        <v>985</v>
      </c>
      <c r="R862" t="s">
        <v>154</v>
      </c>
      <c r="S862" t="s">
        <v>110</v>
      </c>
      <c r="U862" t="s">
        <v>50</v>
      </c>
      <c r="V862" t="s">
        <v>103</v>
      </c>
      <c r="W862" t="s">
        <v>64</v>
      </c>
      <c r="X862" t="s">
        <v>52</v>
      </c>
      <c r="Y862" t="s">
        <v>53</v>
      </c>
      <c r="Z862" t="s">
        <v>40</v>
      </c>
      <c r="AA862" t="s">
        <v>41</v>
      </c>
      <c r="AB862" t="s">
        <v>986</v>
      </c>
      <c r="AC862" t="s">
        <v>83</v>
      </c>
    </row>
    <row r="863" spans="5:46" x14ac:dyDescent="0.4">
      <c r="E863">
        <v>1</v>
      </c>
      <c r="F863">
        <v>863</v>
      </c>
      <c r="G863" t="s">
        <v>25</v>
      </c>
      <c r="H863" s="1">
        <v>45573.616666666669</v>
      </c>
      <c r="I863" t="s">
        <v>26</v>
      </c>
      <c r="K863" t="s">
        <v>418</v>
      </c>
      <c r="L863" t="s">
        <v>935</v>
      </c>
      <c r="M863" t="s">
        <v>56</v>
      </c>
      <c r="N863" t="s">
        <v>30</v>
      </c>
      <c r="O863" t="s">
        <v>58</v>
      </c>
      <c r="P863" t="s">
        <v>32</v>
      </c>
      <c r="R863" t="s">
        <v>49</v>
      </c>
      <c r="S863" t="s">
        <v>101</v>
      </c>
      <c r="T863" t="s">
        <v>90</v>
      </c>
      <c r="U863" t="s">
        <v>50</v>
      </c>
      <c r="V863" t="s">
        <v>115</v>
      </c>
      <c r="W863" t="s">
        <v>52</v>
      </c>
      <c r="X863" t="s">
        <v>75</v>
      </c>
      <c r="Y863" t="s">
        <v>53</v>
      </c>
      <c r="Z863" t="s">
        <v>180</v>
      </c>
      <c r="AT863" t="s">
        <v>311</v>
      </c>
    </row>
    <row r="864" spans="5:46" x14ac:dyDescent="0.4">
      <c r="E864">
        <v>1</v>
      </c>
      <c r="F864">
        <v>863</v>
      </c>
      <c r="G864" t="s">
        <v>25</v>
      </c>
      <c r="H864" s="1">
        <v>45573.616666666669</v>
      </c>
      <c r="I864" t="s">
        <v>26</v>
      </c>
      <c r="K864" t="s">
        <v>418</v>
      </c>
      <c r="L864" t="s">
        <v>935</v>
      </c>
      <c r="M864" t="s">
        <v>73</v>
      </c>
      <c r="N864" t="s">
        <v>30</v>
      </c>
      <c r="O864" t="s">
        <v>58</v>
      </c>
      <c r="P864" t="s">
        <v>190</v>
      </c>
      <c r="R864" t="s">
        <v>34</v>
      </c>
      <c r="S864" t="s">
        <v>61</v>
      </c>
      <c r="T864" t="s">
        <v>101</v>
      </c>
      <c r="U864" t="s">
        <v>50</v>
      </c>
      <c r="V864" t="s">
        <v>51</v>
      </c>
      <c r="W864" t="s">
        <v>52</v>
      </c>
      <c r="X864" t="s">
        <v>125</v>
      </c>
      <c r="Y864" t="s">
        <v>91</v>
      </c>
      <c r="Z864" t="s">
        <v>40</v>
      </c>
      <c r="AA864" t="s">
        <v>41</v>
      </c>
      <c r="AB864" t="s">
        <v>987</v>
      </c>
      <c r="AC864" t="s">
        <v>79</v>
      </c>
      <c r="AD864" t="s">
        <v>93</v>
      </c>
      <c r="AE864" t="s">
        <v>84</v>
      </c>
      <c r="AT864" t="s">
        <v>988</v>
      </c>
    </row>
    <row r="865" spans="5:46" x14ac:dyDescent="0.4">
      <c r="E865">
        <v>1</v>
      </c>
      <c r="F865">
        <v>863</v>
      </c>
      <c r="G865" t="s">
        <v>25</v>
      </c>
      <c r="H865" s="1">
        <v>45573.616666666669</v>
      </c>
      <c r="I865" t="s">
        <v>26</v>
      </c>
      <c r="K865" t="s">
        <v>418</v>
      </c>
      <c r="L865" t="s">
        <v>935</v>
      </c>
      <c r="M865" t="s">
        <v>73</v>
      </c>
      <c r="N865" t="s">
        <v>30</v>
      </c>
      <c r="O865" t="s">
        <v>58</v>
      </c>
      <c r="P865" t="s">
        <v>989</v>
      </c>
      <c r="R865" t="s">
        <v>34</v>
      </c>
      <c r="S865" t="s">
        <v>61</v>
      </c>
      <c r="T865" t="s">
        <v>101</v>
      </c>
      <c r="U865" t="s">
        <v>132</v>
      </c>
      <c r="V865" t="s">
        <v>115</v>
      </c>
      <c r="W865" t="s">
        <v>91</v>
      </c>
      <c r="X865" t="s">
        <v>53</v>
      </c>
      <c r="Y865" t="s">
        <v>70</v>
      </c>
      <c r="Z865" t="s">
        <v>40</v>
      </c>
      <c r="AA865" t="s">
        <v>54</v>
      </c>
      <c r="AT865" t="s">
        <v>990</v>
      </c>
    </row>
    <row r="866" spans="5:46" x14ac:dyDescent="0.4">
      <c r="E866">
        <v>1</v>
      </c>
      <c r="F866">
        <v>863</v>
      </c>
      <c r="G866" t="s">
        <v>25</v>
      </c>
      <c r="H866" s="1">
        <v>45573.616666666669</v>
      </c>
      <c r="I866" t="s">
        <v>26</v>
      </c>
      <c r="K866" t="s">
        <v>418</v>
      </c>
      <c r="L866" t="s">
        <v>935</v>
      </c>
      <c r="M866" t="s">
        <v>56</v>
      </c>
      <c r="N866" t="s">
        <v>30</v>
      </c>
      <c r="O866" t="s">
        <v>31</v>
      </c>
      <c r="Q866" t="s">
        <v>88</v>
      </c>
      <c r="R866" t="s">
        <v>74</v>
      </c>
      <c r="S866" t="s">
        <v>47</v>
      </c>
      <c r="T866" t="s">
        <v>61</v>
      </c>
      <c r="U866" t="s">
        <v>50</v>
      </c>
      <c r="V866" t="s">
        <v>63</v>
      </c>
      <c r="W866" t="s">
        <v>125</v>
      </c>
      <c r="X866" t="s">
        <v>105</v>
      </c>
      <c r="Y866" t="s">
        <v>38</v>
      </c>
      <c r="Z866" t="s">
        <v>40</v>
      </c>
      <c r="AA866" t="s">
        <v>41</v>
      </c>
      <c r="AB866" t="s">
        <v>530</v>
      </c>
      <c r="AC866" t="s">
        <v>93</v>
      </c>
      <c r="AD866" t="s">
        <v>43</v>
      </c>
    </row>
    <row r="867" spans="5:46" x14ac:dyDescent="0.4">
      <c r="E867">
        <v>1</v>
      </c>
      <c r="F867">
        <v>863</v>
      </c>
      <c r="G867" t="s">
        <v>25</v>
      </c>
      <c r="H867" s="1">
        <v>45573.615972222222</v>
      </c>
      <c r="I867" t="s">
        <v>26</v>
      </c>
      <c r="K867" t="s">
        <v>418</v>
      </c>
      <c r="L867" t="s">
        <v>935</v>
      </c>
      <c r="M867" t="s">
        <v>29</v>
      </c>
      <c r="N867" t="s">
        <v>46</v>
      </c>
      <c r="O867" t="s">
        <v>31</v>
      </c>
      <c r="Q867" t="s">
        <v>123</v>
      </c>
      <c r="R867" t="s">
        <v>48</v>
      </c>
      <c r="S867" t="s">
        <v>164</v>
      </c>
      <c r="T867" t="s">
        <v>101</v>
      </c>
      <c r="U867" t="s">
        <v>132</v>
      </c>
      <c r="V867" t="s">
        <v>103</v>
      </c>
      <c r="W867" t="s">
        <v>52</v>
      </c>
      <c r="X867" t="s">
        <v>91</v>
      </c>
      <c r="Y867" t="s">
        <v>53</v>
      </c>
      <c r="Z867" t="s">
        <v>40</v>
      </c>
      <c r="AA867" t="s">
        <v>54</v>
      </c>
      <c r="AT867" t="s">
        <v>991</v>
      </c>
    </row>
    <row r="868" spans="5:46" x14ac:dyDescent="0.4">
      <c r="E868">
        <v>1</v>
      </c>
      <c r="F868">
        <v>863</v>
      </c>
      <c r="G868" t="s">
        <v>25</v>
      </c>
      <c r="H868" s="1">
        <v>45573.615972222222</v>
      </c>
      <c r="I868" t="s">
        <v>26</v>
      </c>
      <c r="K868" t="s">
        <v>445</v>
      </c>
      <c r="L868" t="s">
        <v>935</v>
      </c>
      <c r="M868" t="s">
        <v>73</v>
      </c>
      <c r="N868" t="s">
        <v>30</v>
      </c>
      <c r="O868" t="s">
        <v>58</v>
      </c>
      <c r="P868" t="s">
        <v>59</v>
      </c>
      <c r="R868" t="s">
        <v>33</v>
      </c>
      <c r="S868" t="s">
        <v>60</v>
      </c>
      <c r="T868" t="s">
        <v>34</v>
      </c>
      <c r="U868" t="s">
        <v>50</v>
      </c>
      <c r="W868" t="s">
        <v>64</v>
      </c>
      <c r="Z868" t="s">
        <v>180</v>
      </c>
      <c r="AT868" t="s">
        <v>992</v>
      </c>
    </row>
    <row r="869" spans="5:46" x14ac:dyDescent="0.4">
      <c r="E869">
        <v>1</v>
      </c>
      <c r="F869">
        <v>863</v>
      </c>
      <c r="G869" t="s">
        <v>25</v>
      </c>
      <c r="H869" s="1">
        <v>45573.615972222222</v>
      </c>
      <c r="I869" t="s">
        <v>26</v>
      </c>
      <c r="K869" t="s">
        <v>55</v>
      </c>
      <c r="L869" t="s">
        <v>147</v>
      </c>
      <c r="M869" t="s">
        <v>56</v>
      </c>
      <c r="N869" t="s">
        <v>46</v>
      </c>
      <c r="O869" t="s">
        <v>31</v>
      </c>
      <c r="Q869" t="s">
        <v>123</v>
      </c>
      <c r="R869" t="s">
        <v>34</v>
      </c>
      <c r="S869" t="s">
        <v>74</v>
      </c>
      <c r="U869" t="s">
        <v>63</v>
      </c>
      <c r="V869" t="s">
        <v>37</v>
      </c>
      <c r="W869" t="s">
        <v>105</v>
      </c>
      <c r="X869" t="s">
        <v>91</v>
      </c>
      <c r="Y869" t="s">
        <v>109</v>
      </c>
      <c r="Z869" t="s">
        <v>180</v>
      </c>
      <c r="AT869" t="s">
        <v>181</v>
      </c>
    </row>
    <row r="870" spans="5:46" x14ac:dyDescent="0.4">
      <c r="E870">
        <v>1</v>
      </c>
      <c r="F870">
        <v>863</v>
      </c>
      <c r="G870" t="s">
        <v>25</v>
      </c>
      <c r="H870" s="1">
        <v>45573.615972222222</v>
      </c>
      <c r="I870" t="s">
        <v>26</v>
      </c>
      <c r="K870" t="s">
        <v>418</v>
      </c>
      <c r="L870" t="s">
        <v>935</v>
      </c>
      <c r="M870" t="s">
        <v>56</v>
      </c>
      <c r="N870" t="s">
        <v>30</v>
      </c>
      <c r="O870" t="s">
        <v>58</v>
      </c>
      <c r="P870" t="s">
        <v>108</v>
      </c>
      <c r="R870" t="s">
        <v>33</v>
      </c>
      <c r="S870" t="s">
        <v>60</v>
      </c>
      <c r="T870" t="s">
        <v>89</v>
      </c>
      <c r="U870" t="s">
        <v>103</v>
      </c>
      <c r="V870" t="s">
        <v>63</v>
      </c>
      <c r="W870" t="s">
        <v>64</v>
      </c>
      <c r="X870" t="s">
        <v>125</v>
      </c>
      <c r="Y870" t="s">
        <v>91</v>
      </c>
      <c r="Z870" t="s">
        <v>40</v>
      </c>
      <c r="AA870" t="s">
        <v>54</v>
      </c>
    </row>
    <row r="871" spans="5:46" x14ac:dyDescent="0.4">
      <c r="E871">
        <v>1</v>
      </c>
      <c r="F871">
        <v>863</v>
      </c>
      <c r="G871" t="s">
        <v>25</v>
      </c>
      <c r="H871" s="1">
        <v>45573.615972222222</v>
      </c>
      <c r="I871" t="s">
        <v>26</v>
      </c>
      <c r="K871" t="s">
        <v>55</v>
      </c>
      <c r="L871" t="s">
        <v>147</v>
      </c>
      <c r="M871" t="s">
        <v>56</v>
      </c>
      <c r="N871" t="s">
        <v>30</v>
      </c>
      <c r="O871" t="s">
        <v>58</v>
      </c>
      <c r="P871" t="s">
        <v>108</v>
      </c>
      <c r="R871" t="s">
        <v>60</v>
      </c>
      <c r="S871" t="s">
        <v>34</v>
      </c>
      <c r="T871" t="s">
        <v>74</v>
      </c>
      <c r="U871" t="s">
        <v>50</v>
      </c>
      <c r="V871" t="s">
        <v>51</v>
      </c>
      <c r="W871" t="s">
        <v>52</v>
      </c>
      <c r="X871" t="s">
        <v>91</v>
      </c>
      <c r="Y871" t="s">
        <v>38</v>
      </c>
      <c r="Z871" t="s">
        <v>40</v>
      </c>
      <c r="AA871" t="s">
        <v>41</v>
      </c>
      <c r="AB871" t="s">
        <v>993</v>
      </c>
      <c r="AC871" t="s">
        <v>189</v>
      </c>
      <c r="AT871" t="s">
        <v>994</v>
      </c>
    </row>
    <row r="872" spans="5:46" x14ac:dyDescent="0.4">
      <c r="E872">
        <v>1</v>
      </c>
      <c r="F872">
        <v>863</v>
      </c>
      <c r="G872" t="s">
        <v>25</v>
      </c>
      <c r="H872" s="1">
        <v>45573.615972222222</v>
      </c>
      <c r="I872" t="s">
        <v>26</v>
      </c>
      <c r="K872" t="s">
        <v>418</v>
      </c>
      <c r="L872" t="s">
        <v>935</v>
      </c>
      <c r="M872" t="s">
        <v>73</v>
      </c>
      <c r="N872" t="s">
        <v>30</v>
      </c>
      <c r="O872" t="s">
        <v>31</v>
      </c>
      <c r="Q872" t="s">
        <v>995</v>
      </c>
      <c r="R872" t="s">
        <v>89</v>
      </c>
      <c r="S872" t="s">
        <v>117</v>
      </c>
      <c r="T872" t="s">
        <v>110</v>
      </c>
      <c r="U872" t="s">
        <v>50</v>
      </c>
      <c r="V872" t="s">
        <v>63</v>
      </c>
      <c r="W872" t="s">
        <v>52</v>
      </c>
      <c r="X872" t="s">
        <v>75</v>
      </c>
      <c r="Y872" t="s">
        <v>38</v>
      </c>
      <c r="Z872" t="s">
        <v>40</v>
      </c>
      <c r="AA872" t="s">
        <v>54</v>
      </c>
    </row>
    <row r="873" spans="5:46" x14ac:dyDescent="0.4">
      <c r="E873">
        <v>1</v>
      </c>
      <c r="F873">
        <v>863</v>
      </c>
      <c r="G873" t="s">
        <v>25</v>
      </c>
      <c r="H873" s="1">
        <v>45573.615972222222</v>
      </c>
      <c r="I873" t="s">
        <v>26</v>
      </c>
      <c r="K873" t="s">
        <v>55</v>
      </c>
      <c r="L873" t="s">
        <v>147</v>
      </c>
      <c r="M873" t="s">
        <v>56</v>
      </c>
      <c r="N873" t="s">
        <v>46</v>
      </c>
      <c r="O873" t="s">
        <v>31</v>
      </c>
      <c r="Q873" t="s">
        <v>123</v>
      </c>
      <c r="R873" t="s">
        <v>61</v>
      </c>
      <c r="U873" t="s">
        <v>51</v>
      </c>
      <c r="V873" t="s">
        <v>63</v>
      </c>
      <c r="W873" t="s">
        <v>52</v>
      </c>
      <c r="X873" t="s">
        <v>38</v>
      </c>
      <c r="Y873" t="s">
        <v>71</v>
      </c>
      <c r="Z873" t="s">
        <v>40</v>
      </c>
      <c r="AA873" t="s">
        <v>41</v>
      </c>
      <c r="AB873" t="s">
        <v>996</v>
      </c>
      <c r="AC873" t="s">
        <v>43</v>
      </c>
      <c r="AD873" t="s">
        <v>84</v>
      </c>
    </row>
    <row r="874" spans="5:46" x14ac:dyDescent="0.4">
      <c r="E874">
        <v>1</v>
      </c>
      <c r="F874">
        <v>863</v>
      </c>
      <c r="G874" t="s">
        <v>25</v>
      </c>
      <c r="H874" s="1">
        <v>45573.615972222222</v>
      </c>
      <c r="I874" t="s">
        <v>26</v>
      </c>
      <c r="K874" t="s">
        <v>418</v>
      </c>
      <c r="L874" t="s">
        <v>935</v>
      </c>
      <c r="M874" t="s">
        <v>56</v>
      </c>
      <c r="N874" t="s">
        <v>66</v>
      </c>
      <c r="O874" t="s">
        <v>31</v>
      </c>
      <c r="Q874" t="s">
        <v>123</v>
      </c>
      <c r="R874" t="s">
        <v>33</v>
      </c>
      <c r="S874" t="s">
        <v>89</v>
      </c>
      <c r="T874" t="s">
        <v>101</v>
      </c>
      <c r="U874" t="s">
        <v>235</v>
      </c>
      <c r="V874" t="s">
        <v>36</v>
      </c>
      <c r="W874" t="s">
        <v>91</v>
      </c>
      <c r="X874" t="s">
        <v>38</v>
      </c>
      <c r="Y874" t="s">
        <v>71</v>
      </c>
      <c r="Z874" t="s">
        <v>180</v>
      </c>
    </row>
    <row r="875" spans="5:46" x14ac:dyDescent="0.4">
      <c r="E875">
        <v>1</v>
      </c>
      <c r="F875">
        <v>863</v>
      </c>
      <c r="G875" t="s">
        <v>25</v>
      </c>
      <c r="H875" s="1">
        <v>45573.615972222222</v>
      </c>
      <c r="I875" t="s">
        <v>26</v>
      </c>
      <c r="K875" t="s">
        <v>418</v>
      </c>
      <c r="L875" t="s">
        <v>935</v>
      </c>
      <c r="M875" t="s">
        <v>29</v>
      </c>
      <c r="N875" t="s">
        <v>46</v>
      </c>
      <c r="O875" t="s">
        <v>58</v>
      </c>
      <c r="P875" t="s">
        <v>32</v>
      </c>
      <c r="R875" t="s">
        <v>60</v>
      </c>
      <c r="S875" t="s">
        <v>61</v>
      </c>
      <c r="U875" t="s">
        <v>50</v>
      </c>
      <c r="V875" t="s">
        <v>68</v>
      </c>
      <c r="W875" t="s">
        <v>105</v>
      </c>
      <c r="X875" t="s">
        <v>70</v>
      </c>
      <c r="Z875" t="s">
        <v>40</v>
      </c>
      <c r="AA875" t="s">
        <v>41</v>
      </c>
      <c r="AB875" t="s">
        <v>997</v>
      </c>
      <c r="AC875" t="s">
        <v>93</v>
      </c>
    </row>
    <row r="876" spans="5:46" x14ac:dyDescent="0.4">
      <c r="E876">
        <v>1</v>
      </c>
      <c r="F876">
        <v>863</v>
      </c>
      <c r="G876" t="s">
        <v>25</v>
      </c>
      <c r="H876" s="1">
        <v>45573.615277777775</v>
      </c>
      <c r="I876" t="s">
        <v>26</v>
      </c>
      <c r="K876" t="s">
        <v>418</v>
      </c>
      <c r="L876" t="s">
        <v>935</v>
      </c>
      <c r="M876" t="s">
        <v>73</v>
      </c>
      <c r="N876" t="s">
        <v>30</v>
      </c>
      <c r="O876" t="s">
        <v>31</v>
      </c>
      <c r="Q876" t="s">
        <v>123</v>
      </c>
      <c r="R876" t="s">
        <v>74</v>
      </c>
      <c r="S876" t="s">
        <v>61</v>
      </c>
      <c r="T876" t="s">
        <v>118</v>
      </c>
      <c r="U876" t="s">
        <v>51</v>
      </c>
      <c r="V876" t="s">
        <v>132</v>
      </c>
      <c r="W876" t="s">
        <v>52</v>
      </c>
      <c r="X876" t="s">
        <v>125</v>
      </c>
      <c r="Y876" t="s">
        <v>178</v>
      </c>
      <c r="Z876" t="s">
        <v>40</v>
      </c>
      <c r="AA876" t="s">
        <v>41</v>
      </c>
      <c r="AB876" t="s">
        <v>998</v>
      </c>
      <c r="AC876" t="s">
        <v>78</v>
      </c>
    </row>
    <row r="877" spans="5:46" x14ac:dyDescent="0.4">
      <c r="E877">
        <v>1</v>
      </c>
      <c r="F877">
        <v>863</v>
      </c>
      <c r="G877" t="s">
        <v>25</v>
      </c>
      <c r="H877" s="1">
        <v>45573.615277777775</v>
      </c>
      <c r="I877" t="s">
        <v>26</v>
      </c>
      <c r="K877" t="s">
        <v>55</v>
      </c>
      <c r="L877" t="s">
        <v>935</v>
      </c>
      <c r="M877" t="s">
        <v>29</v>
      </c>
      <c r="N877" t="s">
        <v>30</v>
      </c>
      <c r="O877" t="s">
        <v>31</v>
      </c>
      <c r="Q877" t="s">
        <v>32</v>
      </c>
      <c r="R877" t="s">
        <v>33</v>
      </c>
      <c r="S877" t="s">
        <v>74</v>
      </c>
      <c r="T877" t="s">
        <v>61</v>
      </c>
      <c r="U877" t="s">
        <v>51</v>
      </c>
      <c r="V877" t="s">
        <v>36</v>
      </c>
      <c r="W877" t="s">
        <v>52</v>
      </c>
      <c r="X877" t="s">
        <v>75</v>
      </c>
      <c r="Y877" t="s">
        <v>71</v>
      </c>
      <c r="Z877" t="s">
        <v>40</v>
      </c>
      <c r="AA877" t="s">
        <v>41</v>
      </c>
      <c r="AB877" t="s">
        <v>999</v>
      </c>
      <c r="AC877" t="s">
        <v>44</v>
      </c>
      <c r="AD877" t="s">
        <v>84</v>
      </c>
      <c r="AE877" t="s">
        <v>85</v>
      </c>
    </row>
    <row r="878" spans="5:46" ht="168.75" x14ac:dyDescent="0.4">
      <c r="E878">
        <v>1</v>
      </c>
      <c r="F878">
        <v>863</v>
      </c>
      <c r="G878" t="s">
        <v>25</v>
      </c>
      <c r="H878" s="1">
        <v>45573.615277777775</v>
      </c>
      <c r="I878" t="s">
        <v>26</v>
      </c>
      <c r="K878" t="s">
        <v>55</v>
      </c>
      <c r="L878" t="s">
        <v>147</v>
      </c>
      <c r="M878" t="s">
        <v>29</v>
      </c>
      <c r="N878" t="s">
        <v>57</v>
      </c>
      <c r="O878" t="s">
        <v>31</v>
      </c>
      <c r="Q878" t="s">
        <v>123</v>
      </c>
      <c r="R878" t="s">
        <v>74</v>
      </c>
      <c r="S878" t="s">
        <v>49</v>
      </c>
      <c r="T878" t="s">
        <v>90</v>
      </c>
      <c r="U878" t="s">
        <v>37</v>
      </c>
      <c r="V878" t="s">
        <v>68</v>
      </c>
      <c r="W878" t="s">
        <v>111</v>
      </c>
      <c r="Z878" t="s">
        <v>40</v>
      </c>
      <c r="AA878" t="s">
        <v>41</v>
      </c>
      <c r="AB878" s="2" t="s">
        <v>1000</v>
      </c>
      <c r="AC878" t="s">
        <v>97</v>
      </c>
      <c r="AT878" s="2" t="s">
        <v>1001</v>
      </c>
    </row>
    <row r="879" spans="5:46" x14ac:dyDescent="0.4">
      <c r="E879">
        <v>1</v>
      </c>
      <c r="F879">
        <v>863</v>
      </c>
      <c r="G879" t="s">
        <v>25</v>
      </c>
      <c r="H879" s="1">
        <v>45573.615277777775</v>
      </c>
      <c r="I879" t="s">
        <v>26</v>
      </c>
      <c r="K879" t="s">
        <v>445</v>
      </c>
      <c r="L879" t="s">
        <v>935</v>
      </c>
      <c r="M879" t="s">
        <v>56</v>
      </c>
      <c r="N879" t="s">
        <v>122</v>
      </c>
      <c r="O879" t="s">
        <v>31</v>
      </c>
      <c r="Q879" t="s">
        <v>88</v>
      </c>
      <c r="R879" t="s">
        <v>89</v>
      </c>
      <c r="S879" t="s">
        <v>154</v>
      </c>
      <c r="T879" t="s">
        <v>101</v>
      </c>
      <c r="U879" t="s">
        <v>36</v>
      </c>
      <c r="V879" t="s">
        <v>115</v>
      </c>
      <c r="W879" t="s">
        <v>105</v>
      </c>
      <c r="X879" t="s">
        <v>53</v>
      </c>
      <c r="Y879" t="s">
        <v>109</v>
      </c>
      <c r="Z879" t="s">
        <v>40</v>
      </c>
      <c r="AA879" t="s">
        <v>54</v>
      </c>
    </row>
    <row r="880" spans="5:46" x14ac:dyDescent="0.4">
      <c r="E880">
        <v>1</v>
      </c>
      <c r="F880">
        <v>863</v>
      </c>
      <c r="G880" t="s">
        <v>25</v>
      </c>
      <c r="H880" s="1">
        <v>45573.615277777775</v>
      </c>
      <c r="I880" t="s">
        <v>26</v>
      </c>
      <c r="K880" t="s">
        <v>445</v>
      </c>
      <c r="L880" t="s">
        <v>935</v>
      </c>
      <c r="M880" t="s">
        <v>73</v>
      </c>
      <c r="N880" t="s">
        <v>30</v>
      </c>
      <c r="O880" t="s">
        <v>58</v>
      </c>
      <c r="P880" t="s">
        <v>108</v>
      </c>
      <c r="R880" t="s">
        <v>33</v>
      </c>
      <c r="S880" t="s">
        <v>34</v>
      </c>
      <c r="T880" t="s">
        <v>47</v>
      </c>
      <c r="U880" t="s">
        <v>50</v>
      </c>
      <c r="V880" t="s">
        <v>51</v>
      </c>
      <c r="W880" t="s">
        <v>52</v>
      </c>
      <c r="X880" t="s">
        <v>91</v>
      </c>
      <c r="Y880" t="s">
        <v>38</v>
      </c>
      <c r="Z880" t="s">
        <v>40</v>
      </c>
      <c r="AA880" t="s">
        <v>54</v>
      </c>
    </row>
    <row r="881" spans="5:46" x14ac:dyDescent="0.4">
      <c r="E881">
        <v>1</v>
      </c>
      <c r="F881">
        <v>863</v>
      </c>
      <c r="G881" t="s">
        <v>25</v>
      </c>
      <c r="H881" s="1">
        <v>45573.615277777775</v>
      </c>
      <c r="I881" t="s">
        <v>26</v>
      </c>
      <c r="K881" t="s">
        <v>55</v>
      </c>
      <c r="L881" t="s">
        <v>935</v>
      </c>
      <c r="M881" t="s">
        <v>29</v>
      </c>
      <c r="N881" t="s">
        <v>30</v>
      </c>
      <c r="O881" t="s">
        <v>31</v>
      </c>
      <c r="Q881" t="s">
        <v>104</v>
      </c>
      <c r="R881" t="s">
        <v>74</v>
      </c>
      <c r="S881" t="s">
        <v>35</v>
      </c>
      <c r="T881" t="s">
        <v>101</v>
      </c>
      <c r="U881" t="s">
        <v>115</v>
      </c>
      <c r="V881" t="s">
        <v>68</v>
      </c>
      <c r="W881" t="s">
        <v>91</v>
      </c>
      <c r="X881" t="s">
        <v>38</v>
      </c>
      <c r="Y881" t="s">
        <v>53</v>
      </c>
      <c r="Z881" t="s">
        <v>40</v>
      </c>
      <c r="AA881" t="s">
        <v>41</v>
      </c>
      <c r="AB881" t="s">
        <v>477</v>
      </c>
      <c r="AC881" t="s">
        <v>79</v>
      </c>
      <c r="AD881" t="s">
        <v>95</v>
      </c>
      <c r="AE881" t="s">
        <v>96</v>
      </c>
      <c r="AF881" t="s">
        <v>97</v>
      </c>
    </row>
    <row r="882" spans="5:46" x14ac:dyDescent="0.4">
      <c r="E882">
        <v>1</v>
      </c>
      <c r="F882">
        <v>863</v>
      </c>
      <c r="G882" t="s">
        <v>25</v>
      </c>
      <c r="H882" s="1">
        <v>45573.615277777775</v>
      </c>
      <c r="I882" t="s">
        <v>26</v>
      </c>
      <c r="K882" t="s">
        <v>445</v>
      </c>
      <c r="L882" t="s">
        <v>935</v>
      </c>
      <c r="M882" t="s">
        <v>56</v>
      </c>
      <c r="N882" t="s">
        <v>30</v>
      </c>
      <c r="O882" t="s">
        <v>58</v>
      </c>
      <c r="P882" t="s">
        <v>108</v>
      </c>
      <c r="U882" t="s">
        <v>50</v>
      </c>
      <c r="V882" t="s">
        <v>115</v>
      </c>
      <c r="W882" t="s">
        <v>52</v>
      </c>
      <c r="X882" t="s">
        <v>99</v>
      </c>
      <c r="Z882" t="s">
        <v>40</v>
      </c>
      <c r="AA882" t="s">
        <v>41</v>
      </c>
      <c r="AB882" t="s">
        <v>1002</v>
      </c>
      <c r="AC882" t="s">
        <v>77</v>
      </c>
      <c r="AD882" t="s">
        <v>93</v>
      </c>
      <c r="AE882" t="s">
        <v>43</v>
      </c>
      <c r="AF882" t="s">
        <v>81</v>
      </c>
    </row>
    <row r="883" spans="5:46" x14ac:dyDescent="0.4">
      <c r="E883">
        <v>1</v>
      </c>
      <c r="F883">
        <v>863</v>
      </c>
      <c r="G883" t="s">
        <v>25</v>
      </c>
      <c r="H883" s="1">
        <v>45573.615277777775</v>
      </c>
      <c r="I883" t="s">
        <v>26</v>
      </c>
      <c r="K883" t="s">
        <v>418</v>
      </c>
      <c r="L883" t="s">
        <v>935</v>
      </c>
      <c r="M883" t="s">
        <v>56</v>
      </c>
      <c r="N883" t="s">
        <v>30</v>
      </c>
      <c r="O883" t="s">
        <v>58</v>
      </c>
      <c r="P883" t="s">
        <v>108</v>
      </c>
      <c r="R883" t="s">
        <v>74</v>
      </c>
      <c r="S883" t="s">
        <v>48</v>
      </c>
      <c r="T883" t="s">
        <v>101</v>
      </c>
      <c r="U883" t="s">
        <v>50</v>
      </c>
      <c r="V883" t="s">
        <v>132</v>
      </c>
      <c r="W883" t="s">
        <v>39</v>
      </c>
      <c r="X883" t="s">
        <v>70</v>
      </c>
      <c r="Z883" t="s">
        <v>40</v>
      </c>
      <c r="AA883" t="s">
        <v>41</v>
      </c>
      <c r="AB883" t="s">
        <v>1003</v>
      </c>
      <c r="AC883" t="s">
        <v>84</v>
      </c>
      <c r="AD883" t="s">
        <v>85</v>
      </c>
    </row>
    <row r="884" spans="5:46" x14ac:dyDescent="0.4">
      <c r="E884">
        <v>1</v>
      </c>
      <c r="F884">
        <v>863</v>
      </c>
      <c r="G884" t="s">
        <v>25</v>
      </c>
      <c r="H884" s="1">
        <v>45573.615277777775</v>
      </c>
      <c r="I884" t="s">
        <v>26</v>
      </c>
      <c r="K884" t="s">
        <v>418</v>
      </c>
      <c r="L884" t="s">
        <v>935</v>
      </c>
      <c r="M884" t="s">
        <v>56</v>
      </c>
      <c r="N884" t="s">
        <v>30</v>
      </c>
      <c r="O884" t="s">
        <v>58</v>
      </c>
      <c r="P884" t="s">
        <v>108</v>
      </c>
      <c r="R884" t="s">
        <v>61</v>
      </c>
      <c r="S884" t="s">
        <v>101</v>
      </c>
      <c r="T884" t="s">
        <v>110</v>
      </c>
      <c r="U884" t="s">
        <v>50</v>
      </c>
      <c r="V884" t="s">
        <v>103</v>
      </c>
      <c r="W884" t="s">
        <v>125</v>
      </c>
      <c r="X884" t="s">
        <v>178</v>
      </c>
      <c r="Y884" t="s">
        <v>70</v>
      </c>
      <c r="Z884" t="s">
        <v>40</v>
      </c>
      <c r="AA884" t="s">
        <v>41</v>
      </c>
      <c r="AB884" t="s">
        <v>1004</v>
      </c>
      <c r="AC884" t="s">
        <v>43</v>
      </c>
      <c r="AD884" t="s">
        <v>44</v>
      </c>
      <c r="AE884" t="s">
        <v>84</v>
      </c>
      <c r="AF884" t="s">
        <v>85</v>
      </c>
    </row>
    <row r="885" spans="5:46" x14ac:dyDescent="0.4">
      <c r="E885">
        <v>1</v>
      </c>
      <c r="F885">
        <v>863</v>
      </c>
      <c r="G885" t="s">
        <v>25</v>
      </c>
      <c r="H885" s="1">
        <v>45573.615277777775</v>
      </c>
      <c r="I885" t="s">
        <v>26</v>
      </c>
      <c r="K885" t="s">
        <v>445</v>
      </c>
      <c r="L885" t="s">
        <v>935</v>
      </c>
      <c r="M885" t="s">
        <v>56</v>
      </c>
      <c r="N885" t="s">
        <v>57</v>
      </c>
      <c r="O885" t="s">
        <v>31</v>
      </c>
      <c r="Q885" t="s">
        <v>123</v>
      </c>
      <c r="R885" t="s">
        <v>48</v>
      </c>
      <c r="S885" t="s">
        <v>101</v>
      </c>
      <c r="T885" t="s">
        <v>62</v>
      </c>
      <c r="U885" t="s">
        <v>51</v>
      </c>
      <c r="V885" t="s">
        <v>103</v>
      </c>
      <c r="W885" t="s">
        <v>52</v>
      </c>
      <c r="X885" t="s">
        <v>91</v>
      </c>
      <c r="Y885" t="s">
        <v>38</v>
      </c>
      <c r="Z885" t="s">
        <v>40</v>
      </c>
      <c r="AA885" t="s">
        <v>54</v>
      </c>
    </row>
    <row r="886" spans="5:46" ht="112.5" x14ac:dyDescent="0.4">
      <c r="E886">
        <v>1</v>
      </c>
      <c r="F886">
        <v>863</v>
      </c>
      <c r="G886" t="s">
        <v>25</v>
      </c>
      <c r="H886" s="1">
        <v>45573.615277777775</v>
      </c>
      <c r="I886" t="s">
        <v>26</v>
      </c>
      <c r="K886" t="s">
        <v>418</v>
      </c>
      <c r="L886" t="s">
        <v>935</v>
      </c>
      <c r="M886" t="s">
        <v>29</v>
      </c>
      <c r="N886" t="s">
        <v>46</v>
      </c>
      <c r="O886" t="s">
        <v>31</v>
      </c>
      <c r="Q886" t="s">
        <v>1005</v>
      </c>
      <c r="R886" t="s">
        <v>34</v>
      </c>
      <c r="S886" t="s">
        <v>74</v>
      </c>
      <c r="T886" t="s">
        <v>90</v>
      </c>
      <c r="U886" t="s">
        <v>50</v>
      </c>
      <c r="V886" t="s">
        <v>103</v>
      </c>
      <c r="W886" t="s">
        <v>52</v>
      </c>
      <c r="X886" t="s">
        <v>91</v>
      </c>
      <c r="Y886" t="s">
        <v>38</v>
      </c>
      <c r="Z886" t="s">
        <v>40</v>
      </c>
      <c r="AA886" t="s">
        <v>41</v>
      </c>
      <c r="AB886" s="2" t="s">
        <v>1006</v>
      </c>
      <c r="AC886" t="s">
        <v>82</v>
      </c>
      <c r="AD886" t="s">
        <v>85</v>
      </c>
      <c r="AT886" t="s">
        <v>1007</v>
      </c>
    </row>
    <row r="887" spans="5:46" x14ac:dyDescent="0.4">
      <c r="E887">
        <v>1</v>
      </c>
      <c r="F887">
        <v>863</v>
      </c>
      <c r="G887" t="s">
        <v>25</v>
      </c>
      <c r="H887" s="1">
        <v>45573.615277777775</v>
      </c>
      <c r="I887" t="s">
        <v>26</v>
      </c>
      <c r="K887" t="s">
        <v>445</v>
      </c>
      <c r="L887" t="s">
        <v>935</v>
      </c>
      <c r="M887" t="s">
        <v>73</v>
      </c>
      <c r="N887" t="s">
        <v>57</v>
      </c>
      <c r="O887" t="s">
        <v>58</v>
      </c>
      <c r="P887" t="s">
        <v>59</v>
      </c>
      <c r="R887" t="s">
        <v>60</v>
      </c>
      <c r="S887" t="s">
        <v>61</v>
      </c>
      <c r="T887" t="s">
        <v>101</v>
      </c>
      <c r="U887" t="s">
        <v>50</v>
      </c>
      <c r="V887" t="s">
        <v>37</v>
      </c>
      <c r="W887" t="s">
        <v>52</v>
      </c>
      <c r="X887" t="s">
        <v>38</v>
      </c>
      <c r="Y887" t="s">
        <v>71</v>
      </c>
      <c r="Z887" t="s">
        <v>40</v>
      </c>
      <c r="AA887" t="s">
        <v>54</v>
      </c>
    </row>
    <row r="888" spans="5:46" x14ac:dyDescent="0.4">
      <c r="E888">
        <v>1</v>
      </c>
      <c r="F888">
        <v>863</v>
      </c>
      <c r="G888" t="s">
        <v>25</v>
      </c>
      <c r="H888" s="1">
        <v>45573.615277777775</v>
      </c>
      <c r="I888" t="s">
        <v>26</v>
      </c>
      <c r="K888" t="s">
        <v>435</v>
      </c>
      <c r="L888" t="s">
        <v>935</v>
      </c>
      <c r="M888" t="s">
        <v>56</v>
      </c>
      <c r="N888" t="s">
        <v>57</v>
      </c>
      <c r="O888" t="s">
        <v>58</v>
      </c>
      <c r="P888" t="s">
        <v>59</v>
      </c>
      <c r="R888" t="s">
        <v>118</v>
      </c>
      <c r="S888" t="s">
        <v>101</v>
      </c>
      <c r="T888" t="s">
        <v>62</v>
      </c>
      <c r="U888" t="s">
        <v>50</v>
      </c>
      <c r="V888" t="s">
        <v>115</v>
      </c>
      <c r="W888" t="s">
        <v>52</v>
      </c>
      <c r="X888" t="s">
        <v>99</v>
      </c>
      <c r="Y888" t="s">
        <v>109</v>
      </c>
      <c r="Z888" t="s">
        <v>40</v>
      </c>
      <c r="AA888" t="s">
        <v>54</v>
      </c>
    </row>
    <row r="889" spans="5:46" x14ac:dyDescent="0.4">
      <c r="E889">
        <v>1</v>
      </c>
      <c r="F889">
        <v>863</v>
      </c>
      <c r="G889" t="s">
        <v>25</v>
      </c>
      <c r="H889" s="1">
        <v>45573.614583333336</v>
      </c>
      <c r="I889" t="s">
        <v>26</v>
      </c>
      <c r="K889" t="s">
        <v>418</v>
      </c>
      <c r="L889" t="s">
        <v>935</v>
      </c>
      <c r="M889" t="s">
        <v>29</v>
      </c>
      <c r="N889" t="s">
        <v>30</v>
      </c>
      <c r="O889" t="s">
        <v>58</v>
      </c>
      <c r="P889" t="s">
        <v>190</v>
      </c>
      <c r="R889" t="s">
        <v>74</v>
      </c>
      <c r="S889" t="s">
        <v>47</v>
      </c>
      <c r="T889" t="s">
        <v>90</v>
      </c>
      <c r="U889" t="s">
        <v>103</v>
      </c>
      <c r="V889" t="s">
        <v>37</v>
      </c>
      <c r="W889" t="s">
        <v>91</v>
      </c>
      <c r="X889" t="s">
        <v>38</v>
      </c>
      <c r="Y889" t="s">
        <v>70</v>
      </c>
      <c r="Z889" t="s">
        <v>40</v>
      </c>
      <c r="AA889" t="s">
        <v>41</v>
      </c>
      <c r="AB889" t="s">
        <v>1008</v>
      </c>
      <c r="AC889" t="s">
        <v>93</v>
      </c>
      <c r="AD889" t="s">
        <v>43</v>
      </c>
      <c r="AE889" t="s">
        <v>44</v>
      </c>
      <c r="AF889" t="s">
        <v>97</v>
      </c>
    </row>
    <row r="890" spans="5:46" x14ac:dyDescent="0.4">
      <c r="E890">
        <v>1</v>
      </c>
      <c r="F890">
        <v>863</v>
      </c>
      <c r="G890" t="s">
        <v>25</v>
      </c>
      <c r="H890" s="1">
        <v>45573.614583333336</v>
      </c>
      <c r="I890" t="s">
        <v>26</v>
      </c>
      <c r="K890" t="s">
        <v>418</v>
      </c>
      <c r="L890" t="s">
        <v>935</v>
      </c>
      <c r="M890" t="s">
        <v>29</v>
      </c>
      <c r="N890" t="s">
        <v>46</v>
      </c>
      <c r="O890" t="s">
        <v>58</v>
      </c>
      <c r="P890" t="s">
        <v>32</v>
      </c>
      <c r="R890" t="s">
        <v>74</v>
      </c>
      <c r="U890" t="s">
        <v>103</v>
      </c>
      <c r="W890" t="s">
        <v>105</v>
      </c>
      <c r="X890" t="s">
        <v>91</v>
      </c>
      <c r="Y890" t="s">
        <v>53</v>
      </c>
      <c r="Z890" t="s">
        <v>40</v>
      </c>
      <c r="AA890" t="s">
        <v>41</v>
      </c>
      <c r="AB890" t="s">
        <v>231</v>
      </c>
      <c r="AC890" t="s">
        <v>77</v>
      </c>
      <c r="AD890" t="s">
        <v>78</v>
      </c>
      <c r="AE890" t="s">
        <v>43</v>
      </c>
      <c r="AF890" t="s">
        <v>44</v>
      </c>
      <c r="AG890" t="s">
        <v>81</v>
      </c>
      <c r="AH890" t="s">
        <v>84</v>
      </c>
      <c r="AI890" t="s">
        <v>85</v>
      </c>
    </row>
    <row r="891" spans="5:46" x14ac:dyDescent="0.4">
      <c r="E891">
        <v>1</v>
      </c>
      <c r="F891">
        <v>863</v>
      </c>
      <c r="G891" t="s">
        <v>25</v>
      </c>
      <c r="H891" s="1">
        <v>45573.614583333336</v>
      </c>
      <c r="I891" t="s">
        <v>26</v>
      </c>
      <c r="K891" t="s">
        <v>418</v>
      </c>
      <c r="L891" t="s">
        <v>935</v>
      </c>
      <c r="M891" t="s">
        <v>73</v>
      </c>
      <c r="N891" t="s">
        <v>57</v>
      </c>
      <c r="O891" t="s">
        <v>58</v>
      </c>
      <c r="P891" t="s">
        <v>134</v>
      </c>
      <c r="R891" t="s">
        <v>33</v>
      </c>
      <c r="S891" t="s">
        <v>60</v>
      </c>
      <c r="T891" t="s">
        <v>74</v>
      </c>
      <c r="U891" t="s">
        <v>50</v>
      </c>
      <c r="V891" t="s">
        <v>51</v>
      </c>
      <c r="W891" t="s">
        <v>125</v>
      </c>
      <c r="X891" t="s">
        <v>91</v>
      </c>
      <c r="Y891" t="s">
        <v>38</v>
      </c>
      <c r="Z891" t="s">
        <v>180</v>
      </c>
    </row>
    <row r="892" spans="5:46" x14ac:dyDescent="0.4">
      <c r="E892">
        <v>1</v>
      </c>
      <c r="F892">
        <v>863</v>
      </c>
      <c r="G892" t="s">
        <v>25</v>
      </c>
      <c r="H892" s="1">
        <v>45573.614583333336</v>
      </c>
      <c r="I892" t="s">
        <v>26</v>
      </c>
      <c r="K892" t="s">
        <v>445</v>
      </c>
      <c r="L892" t="s">
        <v>935</v>
      </c>
      <c r="M892" t="s">
        <v>144</v>
      </c>
      <c r="N892" t="s">
        <v>122</v>
      </c>
      <c r="O892" t="s">
        <v>31</v>
      </c>
      <c r="Q892" t="s">
        <v>1009</v>
      </c>
      <c r="R892" t="s">
        <v>61</v>
      </c>
      <c r="S892" t="s">
        <v>101</v>
      </c>
      <c r="U892" t="s">
        <v>132</v>
      </c>
      <c r="V892" t="s">
        <v>103</v>
      </c>
      <c r="W892" t="s">
        <v>91</v>
      </c>
      <c r="X892" t="s">
        <v>178</v>
      </c>
      <c r="Y892" t="s">
        <v>39</v>
      </c>
      <c r="Z892" t="s">
        <v>40</v>
      </c>
      <c r="AA892" t="s">
        <v>54</v>
      </c>
    </row>
    <row r="893" spans="5:46" x14ac:dyDescent="0.4">
      <c r="E893">
        <v>1</v>
      </c>
      <c r="F893">
        <v>863</v>
      </c>
      <c r="G893" t="s">
        <v>25</v>
      </c>
      <c r="H893" s="1">
        <v>45573.614583333336</v>
      </c>
      <c r="I893" t="s">
        <v>26</v>
      </c>
      <c r="K893" t="s">
        <v>445</v>
      </c>
      <c r="L893" t="s">
        <v>935</v>
      </c>
      <c r="M893" t="s">
        <v>73</v>
      </c>
      <c r="N893" t="s">
        <v>30</v>
      </c>
      <c r="O893" t="s">
        <v>58</v>
      </c>
      <c r="P893" t="s">
        <v>108</v>
      </c>
      <c r="R893" t="s">
        <v>74</v>
      </c>
      <c r="S893" t="s">
        <v>89</v>
      </c>
      <c r="T893" t="s">
        <v>48</v>
      </c>
      <c r="U893" t="s">
        <v>50</v>
      </c>
      <c r="V893" t="s">
        <v>103</v>
      </c>
      <c r="W893" t="s">
        <v>64</v>
      </c>
      <c r="X893" t="s">
        <v>52</v>
      </c>
      <c r="Y893" t="s">
        <v>91</v>
      </c>
      <c r="Z893" t="s">
        <v>40</v>
      </c>
      <c r="AA893" t="s">
        <v>54</v>
      </c>
      <c r="AT893" t="s">
        <v>303</v>
      </c>
    </row>
    <row r="894" spans="5:46" x14ac:dyDescent="0.4">
      <c r="E894">
        <v>1</v>
      </c>
      <c r="F894">
        <v>863</v>
      </c>
      <c r="G894" t="s">
        <v>25</v>
      </c>
      <c r="H894" s="1">
        <v>45573.614583333336</v>
      </c>
      <c r="I894" t="s">
        <v>26</v>
      </c>
      <c r="K894" t="s">
        <v>418</v>
      </c>
      <c r="L894" t="s">
        <v>935</v>
      </c>
      <c r="M894" t="s">
        <v>73</v>
      </c>
      <c r="N894" t="s">
        <v>57</v>
      </c>
      <c r="O894" t="s">
        <v>58</v>
      </c>
      <c r="P894" t="s">
        <v>108</v>
      </c>
      <c r="R894" t="s">
        <v>34</v>
      </c>
      <c r="S894" t="s">
        <v>74</v>
      </c>
      <c r="T894" t="s">
        <v>61</v>
      </c>
      <c r="U894" t="s">
        <v>50</v>
      </c>
      <c r="V894" t="s">
        <v>51</v>
      </c>
      <c r="W894" t="s">
        <v>52</v>
      </c>
      <c r="X894" t="s">
        <v>75</v>
      </c>
      <c r="Y894" t="s">
        <v>53</v>
      </c>
      <c r="Z894" t="s">
        <v>40</v>
      </c>
      <c r="AA894" t="s">
        <v>41</v>
      </c>
      <c r="AB894" t="s">
        <v>1010</v>
      </c>
      <c r="AC894" t="s">
        <v>44</v>
      </c>
    </row>
    <row r="895" spans="5:46" x14ac:dyDescent="0.4">
      <c r="E895">
        <v>1</v>
      </c>
      <c r="F895">
        <v>863</v>
      </c>
      <c r="G895" t="s">
        <v>25</v>
      </c>
      <c r="H895" s="1">
        <v>45573.614583333336</v>
      </c>
      <c r="I895" t="s">
        <v>26</v>
      </c>
      <c r="K895" t="s">
        <v>418</v>
      </c>
      <c r="L895" t="s">
        <v>935</v>
      </c>
      <c r="M895" t="s">
        <v>65</v>
      </c>
      <c r="N895" t="s">
        <v>66</v>
      </c>
      <c r="O895" t="s">
        <v>31</v>
      </c>
      <c r="Q895" t="s">
        <v>104</v>
      </c>
      <c r="R895" t="s">
        <v>34</v>
      </c>
      <c r="S895" t="s">
        <v>74</v>
      </c>
      <c r="T895" t="s">
        <v>118</v>
      </c>
      <c r="U895" t="s">
        <v>50</v>
      </c>
      <c r="V895" t="s">
        <v>36</v>
      </c>
      <c r="W895" t="s">
        <v>38</v>
      </c>
      <c r="X895" t="s">
        <v>39</v>
      </c>
      <c r="Y895" t="s">
        <v>70</v>
      </c>
      <c r="Z895" t="s">
        <v>40</v>
      </c>
      <c r="AA895" t="s">
        <v>41</v>
      </c>
      <c r="AB895" t="s">
        <v>1011</v>
      </c>
      <c r="AC895" t="s">
        <v>80</v>
      </c>
    </row>
    <row r="896" spans="5:46" x14ac:dyDescent="0.4">
      <c r="E896">
        <v>1</v>
      </c>
      <c r="F896">
        <v>863</v>
      </c>
      <c r="G896" t="s">
        <v>25</v>
      </c>
      <c r="H896" s="1">
        <v>45573.614583333336</v>
      </c>
      <c r="I896" t="s">
        <v>26</v>
      </c>
      <c r="K896" t="s">
        <v>418</v>
      </c>
      <c r="L896" t="s">
        <v>935</v>
      </c>
      <c r="M896" t="s">
        <v>56</v>
      </c>
      <c r="N896" t="s">
        <v>122</v>
      </c>
      <c r="O896" t="s">
        <v>58</v>
      </c>
      <c r="P896" t="s">
        <v>32</v>
      </c>
      <c r="R896" t="s">
        <v>61</v>
      </c>
      <c r="S896" t="s">
        <v>48</v>
      </c>
      <c r="T896" t="s">
        <v>49</v>
      </c>
      <c r="U896" t="s">
        <v>50</v>
      </c>
      <c r="V896" t="s">
        <v>115</v>
      </c>
      <c r="W896" t="s">
        <v>52</v>
      </c>
      <c r="X896" t="s">
        <v>75</v>
      </c>
      <c r="Y896" t="s">
        <v>53</v>
      </c>
      <c r="Z896" t="s">
        <v>40</v>
      </c>
      <c r="AA896" t="s">
        <v>54</v>
      </c>
      <c r="AT896" t="s">
        <v>278</v>
      </c>
    </row>
    <row r="897" spans="5:46" x14ac:dyDescent="0.4">
      <c r="E897">
        <v>1</v>
      </c>
      <c r="F897">
        <v>863</v>
      </c>
      <c r="G897" t="s">
        <v>25</v>
      </c>
      <c r="H897" s="1">
        <v>45573.614583333336</v>
      </c>
      <c r="I897" t="s">
        <v>26</v>
      </c>
      <c r="K897" t="s">
        <v>418</v>
      </c>
      <c r="L897" t="s">
        <v>935</v>
      </c>
      <c r="M897" t="s">
        <v>144</v>
      </c>
      <c r="N897" t="s">
        <v>30</v>
      </c>
      <c r="O897" t="s">
        <v>31</v>
      </c>
      <c r="Q897" t="s">
        <v>114</v>
      </c>
      <c r="R897" t="s">
        <v>34</v>
      </c>
      <c r="S897" t="s">
        <v>74</v>
      </c>
      <c r="T897" t="s">
        <v>48</v>
      </c>
      <c r="U897" t="s">
        <v>63</v>
      </c>
      <c r="W897" t="s">
        <v>70</v>
      </c>
      <c r="Z897" t="s">
        <v>40</v>
      </c>
      <c r="AA897" t="s">
        <v>41</v>
      </c>
      <c r="AB897" t="s">
        <v>1012</v>
      </c>
      <c r="AC897" t="s">
        <v>79</v>
      </c>
      <c r="AD897" t="s">
        <v>43</v>
      </c>
      <c r="AE897" t="s">
        <v>81</v>
      </c>
      <c r="AF897" t="s">
        <v>84</v>
      </c>
      <c r="AG897" t="s">
        <v>85</v>
      </c>
    </row>
    <row r="898" spans="5:46" x14ac:dyDescent="0.4">
      <c r="E898">
        <v>1</v>
      </c>
      <c r="F898">
        <v>863</v>
      </c>
      <c r="G898" t="s">
        <v>25</v>
      </c>
      <c r="H898" s="1">
        <v>45573.614583333336</v>
      </c>
      <c r="I898" t="s">
        <v>26</v>
      </c>
      <c r="K898" t="s">
        <v>418</v>
      </c>
      <c r="L898" t="s">
        <v>935</v>
      </c>
      <c r="M898" t="s">
        <v>73</v>
      </c>
      <c r="N898" t="s">
        <v>57</v>
      </c>
      <c r="O898" t="s">
        <v>31</v>
      </c>
      <c r="Q898" t="s">
        <v>123</v>
      </c>
      <c r="R898" t="s">
        <v>33</v>
      </c>
      <c r="S898" t="s">
        <v>60</v>
      </c>
      <c r="T898" t="s">
        <v>90</v>
      </c>
      <c r="U898" t="s">
        <v>50</v>
      </c>
      <c r="V898" t="s">
        <v>68</v>
      </c>
      <c r="W898" t="s">
        <v>75</v>
      </c>
      <c r="X898" t="s">
        <v>38</v>
      </c>
      <c r="Y898" t="s">
        <v>70</v>
      </c>
      <c r="Z898" t="s">
        <v>40</v>
      </c>
      <c r="AA898" t="s">
        <v>41</v>
      </c>
      <c r="AB898" t="s">
        <v>875</v>
      </c>
      <c r="AC898" t="s">
        <v>81</v>
      </c>
      <c r="AT898" t="s">
        <v>1013</v>
      </c>
    </row>
    <row r="899" spans="5:46" x14ac:dyDescent="0.4">
      <c r="E899">
        <v>1</v>
      </c>
      <c r="F899">
        <v>863</v>
      </c>
      <c r="G899" t="s">
        <v>25</v>
      </c>
      <c r="H899" s="1">
        <v>45573.613888888889</v>
      </c>
      <c r="I899" t="s">
        <v>26</v>
      </c>
      <c r="K899" t="s">
        <v>418</v>
      </c>
      <c r="L899" t="s">
        <v>935</v>
      </c>
      <c r="M899" t="s">
        <v>56</v>
      </c>
      <c r="N899" t="s">
        <v>30</v>
      </c>
      <c r="O899" t="s">
        <v>58</v>
      </c>
      <c r="P899" t="s">
        <v>108</v>
      </c>
      <c r="R899" t="s">
        <v>74</v>
      </c>
      <c r="S899" t="s">
        <v>35</v>
      </c>
      <c r="T899" t="s">
        <v>90</v>
      </c>
      <c r="U899" t="s">
        <v>50</v>
      </c>
      <c r="V899" t="s">
        <v>36</v>
      </c>
      <c r="W899" t="s">
        <v>125</v>
      </c>
      <c r="X899" t="s">
        <v>162</v>
      </c>
      <c r="Y899" t="s">
        <v>111</v>
      </c>
      <c r="AA899" t="s">
        <v>54</v>
      </c>
    </row>
    <row r="900" spans="5:46" x14ac:dyDescent="0.4">
      <c r="E900">
        <v>1</v>
      </c>
      <c r="F900">
        <v>863</v>
      </c>
      <c r="G900" t="s">
        <v>25</v>
      </c>
      <c r="H900" s="1">
        <v>45573.613888888889</v>
      </c>
      <c r="I900" t="s">
        <v>26</v>
      </c>
      <c r="K900" t="s">
        <v>445</v>
      </c>
      <c r="L900" t="s">
        <v>935</v>
      </c>
      <c r="M900" t="s">
        <v>73</v>
      </c>
      <c r="N900" t="s">
        <v>30</v>
      </c>
      <c r="O900" t="s">
        <v>58</v>
      </c>
      <c r="P900" t="s">
        <v>108</v>
      </c>
      <c r="R900" t="s">
        <v>60</v>
      </c>
      <c r="S900" t="s">
        <v>154</v>
      </c>
      <c r="T900" t="s">
        <v>101</v>
      </c>
      <c r="U900" t="s">
        <v>50</v>
      </c>
      <c r="V900" t="s">
        <v>63</v>
      </c>
      <c r="W900" t="s">
        <v>75</v>
      </c>
      <c r="X900" t="s">
        <v>125</v>
      </c>
      <c r="Y900" t="s">
        <v>105</v>
      </c>
      <c r="Z900" t="s">
        <v>40</v>
      </c>
      <c r="AA900" t="s">
        <v>41</v>
      </c>
      <c r="AB900" t="s">
        <v>318</v>
      </c>
      <c r="AC900" t="s">
        <v>189</v>
      </c>
    </row>
    <row r="901" spans="5:46" x14ac:dyDescent="0.4">
      <c r="E901">
        <v>1</v>
      </c>
      <c r="F901">
        <v>863</v>
      </c>
      <c r="G901" t="s">
        <v>25</v>
      </c>
      <c r="H901" s="1">
        <v>45573.613888888889</v>
      </c>
      <c r="I901" t="s">
        <v>26</v>
      </c>
      <c r="K901" t="s">
        <v>418</v>
      </c>
      <c r="L901" t="s">
        <v>935</v>
      </c>
      <c r="M901" t="s">
        <v>73</v>
      </c>
      <c r="N901" t="s">
        <v>30</v>
      </c>
      <c r="O901" t="s">
        <v>58</v>
      </c>
      <c r="P901" t="s">
        <v>108</v>
      </c>
      <c r="R901" t="s">
        <v>33</v>
      </c>
      <c r="S901" t="s">
        <v>74</v>
      </c>
      <c r="T901" t="s">
        <v>89</v>
      </c>
      <c r="U901" t="s">
        <v>50</v>
      </c>
      <c r="V901" t="s">
        <v>63</v>
      </c>
      <c r="W901" t="s">
        <v>91</v>
      </c>
      <c r="X901" t="s">
        <v>38</v>
      </c>
      <c r="Y901" t="s">
        <v>70</v>
      </c>
      <c r="Z901" t="s">
        <v>40</v>
      </c>
      <c r="AA901" t="s">
        <v>54</v>
      </c>
      <c r="AT901" t="s">
        <v>183</v>
      </c>
    </row>
    <row r="902" spans="5:46" x14ac:dyDescent="0.4">
      <c r="E902">
        <v>1</v>
      </c>
      <c r="F902">
        <v>863</v>
      </c>
      <c r="G902" t="s">
        <v>25</v>
      </c>
      <c r="H902" s="1">
        <v>45573.613888888889</v>
      </c>
      <c r="I902" t="s">
        <v>26</v>
      </c>
      <c r="K902" t="s">
        <v>445</v>
      </c>
      <c r="L902" t="s">
        <v>935</v>
      </c>
      <c r="M902" t="s">
        <v>56</v>
      </c>
      <c r="N902" t="s">
        <v>66</v>
      </c>
      <c r="O902" t="s">
        <v>31</v>
      </c>
      <c r="Q902" t="s">
        <v>123</v>
      </c>
      <c r="R902" t="s">
        <v>60</v>
      </c>
      <c r="S902" t="s">
        <v>74</v>
      </c>
      <c r="T902" t="s">
        <v>47</v>
      </c>
      <c r="U902" t="s">
        <v>50</v>
      </c>
      <c r="V902" t="s">
        <v>37</v>
      </c>
      <c r="W902" t="s">
        <v>125</v>
      </c>
      <c r="X902" t="s">
        <v>53</v>
      </c>
      <c r="Y902" t="s">
        <v>106</v>
      </c>
      <c r="Z902" t="s">
        <v>180</v>
      </c>
    </row>
    <row r="903" spans="5:46" x14ac:dyDescent="0.4">
      <c r="E903">
        <v>1</v>
      </c>
      <c r="F903">
        <v>863</v>
      </c>
      <c r="G903" t="s">
        <v>25</v>
      </c>
      <c r="H903" s="1">
        <v>45573.613194444442</v>
      </c>
      <c r="I903" t="s">
        <v>26</v>
      </c>
      <c r="K903" t="s">
        <v>445</v>
      </c>
      <c r="L903" t="s">
        <v>935</v>
      </c>
      <c r="M903" t="s">
        <v>29</v>
      </c>
      <c r="N903" t="s">
        <v>30</v>
      </c>
      <c r="O903" t="s">
        <v>58</v>
      </c>
      <c r="P903" t="s">
        <v>108</v>
      </c>
      <c r="R903" t="s">
        <v>74</v>
      </c>
      <c r="S903" t="s">
        <v>61</v>
      </c>
      <c r="T903" t="s">
        <v>49</v>
      </c>
      <c r="U903" t="s">
        <v>50</v>
      </c>
      <c r="V903" t="s">
        <v>51</v>
      </c>
      <c r="W903" t="s">
        <v>64</v>
      </c>
      <c r="X903" t="s">
        <v>105</v>
      </c>
      <c r="Y903" t="s">
        <v>91</v>
      </c>
      <c r="Z903" t="s">
        <v>40</v>
      </c>
      <c r="AA903" t="s">
        <v>54</v>
      </c>
      <c r="AT903" t="s">
        <v>739</v>
      </c>
    </row>
    <row r="904" spans="5:46" x14ac:dyDescent="0.4">
      <c r="E904">
        <v>1</v>
      </c>
      <c r="F904">
        <v>863</v>
      </c>
      <c r="G904" t="s">
        <v>25</v>
      </c>
      <c r="H904" s="1">
        <v>45573.613194444442</v>
      </c>
      <c r="I904" t="s">
        <v>26</v>
      </c>
      <c r="K904" t="s">
        <v>418</v>
      </c>
      <c r="L904" t="s">
        <v>935</v>
      </c>
      <c r="M904" t="s">
        <v>73</v>
      </c>
      <c r="N904" t="s">
        <v>57</v>
      </c>
      <c r="O904" t="s">
        <v>31</v>
      </c>
      <c r="Q904" t="s">
        <v>123</v>
      </c>
      <c r="R904" t="s">
        <v>48</v>
      </c>
      <c r="S904" t="s">
        <v>101</v>
      </c>
      <c r="T904" t="s">
        <v>110</v>
      </c>
      <c r="U904" t="s">
        <v>103</v>
      </c>
      <c r="V904" t="s">
        <v>63</v>
      </c>
      <c r="W904" t="s">
        <v>91</v>
      </c>
      <c r="X904" t="s">
        <v>53</v>
      </c>
      <c r="Y904" t="s">
        <v>71</v>
      </c>
      <c r="Z904" t="s">
        <v>40</v>
      </c>
      <c r="AA904" t="s">
        <v>54</v>
      </c>
    </row>
    <row r="905" spans="5:46" x14ac:dyDescent="0.4">
      <c r="E905">
        <v>1</v>
      </c>
      <c r="F905">
        <v>863</v>
      </c>
      <c r="G905" t="s">
        <v>25</v>
      </c>
      <c r="H905" s="1">
        <v>45573.612500000003</v>
      </c>
      <c r="I905" t="s">
        <v>26</v>
      </c>
      <c r="K905" t="s">
        <v>445</v>
      </c>
      <c r="L905" t="s">
        <v>419</v>
      </c>
      <c r="M905" t="s">
        <v>73</v>
      </c>
      <c r="N905" t="s">
        <v>122</v>
      </c>
      <c r="O905" t="s">
        <v>31</v>
      </c>
      <c r="Q905" t="s">
        <v>88</v>
      </c>
      <c r="R905" t="s">
        <v>154</v>
      </c>
    </row>
    <row r="906" spans="5:46" x14ac:dyDescent="0.4">
      <c r="E906">
        <v>1</v>
      </c>
      <c r="F906">
        <v>863</v>
      </c>
      <c r="G906" t="s">
        <v>25</v>
      </c>
      <c r="H906" s="1">
        <v>45573.611805555556</v>
      </c>
      <c r="I906" t="s">
        <v>26</v>
      </c>
      <c r="K906" t="s">
        <v>55</v>
      </c>
      <c r="L906" t="s">
        <v>147</v>
      </c>
      <c r="M906" t="s">
        <v>56</v>
      </c>
      <c r="N906" t="s">
        <v>30</v>
      </c>
      <c r="O906" t="s">
        <v>58</v>
      </c>
      <c r="P906" t="s">
        <v>108</v>
      </c>
      <c r="R906" t="s">
        <v>61</v>
      </c>
      <c r="S906" t="s">
        <v>101</v>
      </c>
      <c r="U906" t="s">
        <v>50</v>
      </c>
      <c r="V906" t="s">
        <v>51</v>
      </c>
      <c r="W906" t="s">
        <v>125</v>
      </c>
      <c r="X906" t="s">
        <v>109</v>
      </c>
      <c r="Y906" t="s">
        <v>111</v>
      </c>
      <c r="Z906" t="s">
        <v>40</v>
      </c>
      <c r="AA906" t="s">
        <v>54</v>
      </c>
      <c r="AT906" t="s">
        <v>1014</v>
      </c>
    </row>
    <row r="907" spans="5:46" x14ac:dyDescent="0.4">
      <c r="E907">
        <v>1</v>
      </c>
      <c r="F907">
        <v>863</v>
      </c>
      <c r="G907" t="s">
        <v>25</v>
      </c>
      <c r="H907" s="1">
        <v>45573.611111111109</v>
      </c>
      <c r="I907" t="s">
        <v>26</v>
      </c>
      <c r="K907" t="s">
        <v>27</v>
      </c>
      <c r="L907" t="s">
        <v>147</v>
      </c>
      <c r="M907" t="s">
        <v>56</v>
      </c>
      <c r="N907" t="s">
        <v>57</v>
      </c>
      <c r="O907" t="s">
        <v>58</v>
      </c>
      <c r="P907" t="s">
        <v>190</v>
      </c>
      <c r="R907" t="s">
        <v>74</v>
      </c>
      <c r="S907" t="s">
        <v>48</v>
      </c>
      <c r="T907" t="s">
        <v>90</v>
      </c>
      <c r="U907" t="s">
        <v>51</v>
      </c>
      <c r="V907" t="s">
        <v>37</v>
      </c>
      <c r="W907" t="s">
        <v>64</v>
      </c>
      <c r="Z907" t="s">
        <v>40</v>
      </c>
      <c r="AA907" t="s">
        <v>54</v>
      </c>
    </row>
    <row r="908" spans="5:46" ht="409.5" x14ac:dyDescent="0.4">
      <c r="E908">
        <v>1</v>
      </c>
      <c r="F908">
        <v>863</v>
      </c>
      <c r="G908" t="s">
        <v>25</v>
      </c>
      <c r="H908" s="1">
        <v>45573.61041666667</v>
      </c>
      <c r="I908" t="s">
        <v>26</v>
      </c>
      <c r="K908" t="s">
        <v>445</v>
      </c>
      <c r="L908" t="s">
        <v>935</v>
      </c>
      <c r="M908" t="s">
        <v>29</v>
      </c>
      <c r="N908" t="s">
        <v>30</v>
      </c>
      <c r="O908" t="s">
        <v>31</v>
      </c>
      <c r="Q908" t="s">
        <v>1015</v>
      </c>
      <c r="R908" t="s">
        <v>89</v>
      </c>
      <c r="S908" t="s">
        <v>101</v>
      </c>
      <c r="T908" t="s">
        <v>90</v>
      </c>
      <c r="U908" t="s">
        <v>50</v>
      </c>
      <c r="V908" t="s">
        <v>115</v>
      </c>
      <c r="W908" t="s">
        <v>125</v>
      </c>
      <c r="X908" t="s">
        <v>39</v>
      </c>
      <c r="Y908" t="s">
        <v>53</v>
      </c>
      <c r="Z908" t="s">
        <v>40</v>
      </c>
      <c r="AA908" t="s">
        <v>41</v>
      </c>
      <c r="AB908" s="2" t="s">
        <v>1016</v>
      </c>
      <c r="AC908" t="s">
        <v>79</v>
      </c>
      <c r="AD908" t="s">
        <v>80</v>
      </c>
      <c r="AE908" t="s">
        <v>93</v>
      </c>
      <c r="AF908" t="s">
        <v>43</v>
      </c>
      <c r="AG908" t="s">
        <v>96</v>
      </c>
      <c r="AH908" t="s">
        <v>81</v>
      </c>
      <c r="AI908" t="s">
        <v>83</v>
      </c>
      <c r="AJ908" t="s">
        <v>97</v>
      </c>
      <c r="AT908" s="2" t="s">
        <v>1017</v>
      </c>
    </row>
    <row r="909" spans="5:46" x14ac:dyDescent="0.4">
      <c r="E909">
        <v>1</v>
      </c>
      <c r="F909">
        <v>863</v>
      </c>
      <c r="G909" t="s">
        <v>25</v>
      </c>
      <c r="H909" s="1">
        <v>45573.609722222223</v>
      </c>
      <c r="I909" t="s">
        <v>26</v>
      </c>
      <c r="K909" t="s">
        <v>45</v>
      </c>
      <c r="L909" t="s">
        <v>147</v>
      </c>
      <c r="M909" t="s">
        <v>29</v>
      </c>
      <c r="N909" t="s">
        <v>46</v>
      </c>
      <c r="O909" t="s">
        <v>58</v>
      </c>
      <c r="P909" t="s">
        <v>32</v>
      </c>
      <c r="R909" t="s">
        <v>60</v>
      </c>
      <c r="S909" t="s">
        <v>117</v>
      </c>
      <c r="T909" t="s">
        <v>90</v>
      </c>
      <c r="U909" t="s">
        <v>1018</v>
      </c>
      <c r="W909" t="s">
        <v>52</v>
      </c>
      <c r="X909" t="s">
        <v>53</v>
      </c>
      <c r="Y909" t="s">
        <v>109</v>
      </c>
      <c r="Z909" t="s">
        <v>40</v>
      </c>
      <c r="AA909" t="s">
        <v>41</v>
      </c>
      <c r="AB909" t="s">
        <v>1019</v>
      </c>
      <c r="AC909" t="s">
        <v>189</v>
      </c>
    </row>
    <row r="910" spans="5:46" x14ac:dyDescent="0.4">
      <c r="E910">
        <v>1</v>
      </c>
      <c r="F910">
        <v>863</v>
      </c>
      <c r="G910" t="s">
        <v>25</v>
      </c>
      <c r="H910" s="1">
        <v>45573.60833333333</v>
      </c>
      <c r="I910" t="s">
        <v>26</v>
      </c>
      <c r="K910" t="s">
        <v>55</v>
      </c>
      <c r="L910" t="s">
        <v>147</v>
      </c>
      <c r="M910" t="s">
        <v>56</v>
      </c>
      <c r="N910" t="s">
        <v>30</v>
      </c>
      <c r="O910" t="s">
        <v>58</v>
      </c>
      <c r="P910" t="s">
        <v>59</v>
      </c>
      <c r="R910" t="s">
        <v>34</v>
      </c>
      <c r="S910" t="s">
        <v>74</v>
      </c>
      <c r="U910" t="s">
        <v>50</v>
      </c>
      <c r="V910" t="s">
        <v>51</v>
      </c>
      <c r="W910" t="s">
        <v>75</v>
      </c>
      <c r="X910" t="s">
        <v>162</v>
      </c>
      <c r="Y910" t="s">
        <v>109</v>
      </c>
      <c r="Z910" t="s">
        <v>40</v>
      </c>
      <c r="AA910" t="s">
        <v>41</v>
      </c>
      <c r="AB910" t="s">
        <v>1020</v>
      </c>
      <c r="AC910" t="s">
        <v>82</v>
      </c>
      <c r="AT910" t="s">
        <v>1021</v>
      </c>
    </row>
    <row r="911" spans="5:46" x14ac:dyDescent="0.4">
      <c r="E911">
        <v>1</v>
      </c>
      <c r="F911">
        <v>863</v>
      </c>
      <c r="G911" t="s">
        <v>25</v>
      </c>
      <c r="H911" s="1">
        <v>45573.607638888891</v>
      </c>
      <c r="I911" t="s">
        <v>26</v>
      </c>
      <c r="K911" t="s">
        <v>55</v>
      </c>
      <c r="L911" t="s">
        <v>147</v>
      </c>
      <c r="M911" t="s">
        <v>56</v>
      </c>
      <c r="N911" t="s">
        <v>30</v>
      </c>
      <c r="O911" t="s">
        <v>58</v>
      </c>
      <c r="P911" t="s">
        <v>59</v>
      </c>
      <c r="R911" t="s">
        <v>74</v>
      </c>
      <c r="S911" t="s">
        <v>49</v>
      </c>
      <c r="T911" t="s">
        <v>101</v>
      </c>
      <c r="U911" t="s">
        <v>50</v>
      </c>
      <c r="W911" t="s">
        <v>75</v>
      </c>
      <c r="X911" t="s">
        <v>105</v>
      </c>
      <c r="Z911" t="s">
        <v>180</v>
      </c>
    </row>
    <row r="912" spans="5:46" x14ac:dyDescent="0.4">
      <c r="E912">
        <v>1</v>
      </c>
      <c r="F912">
        <v>863</v>
      </c>
      <c r="G912" t="s">
        <v>25</v>
      </c>
      <c r="H912" s="1">
        <v>45573.606944444444</v>
      </c>
      <c r="I912" t="s">
        <v>26</v>
      </c>
      <c r="K912" t="s">
        <v>445</v>
      </c>
      <c r="L912" t="s">
        <v>935</v>
      </c>
      <c r="M912" t="s">
        <v>56</v>
      </c>
      <c r="N912" t="s">
        <v>30</v>
      </c>
      <c r="O912" t="s">
        <v>31</v>
      </c>
      <c r="Q912" t="s">
        <v>88</v>
      </c>
      <c r="R912" t="s">
        <v>33</v>
      </c>
      <c r="S912" t="s">
        <v>89</v>
      </c>
      <c r="T912" t="s">
        <v>101</v>
      </c>
      <c r="U912" t="s">
        <v>157</v>
      </c>
      <c r="V912" t="s">
        <v>37</v>
      </c>
      <c r="W912" t="s">
        <v>38</v>
      </c>
      <c r="X912" t="s">
        <v>178</v>
      </c>
      <c r="Y912" t="s">
        <v>70</v>
      </c>
      <c r="Z912" t="s">
        <v>180</v>
      </c>
    </row>
    <row r="913" spans="5:46" x14ac:dyDescent="0.4">
      <c r="E913">
        <v>1</v>
      </c>
      <c r="F913">
        <v>863</v>
      </c>
      <c r="G913" t="s">
        <v>25</v>
      </c>
      <c r="H913" s="1">
        <v>45573.606944444444</v>
      </c>
      <c r="I913" t="s">
        <v>26</v>
      </c>
      <c r="K913" t="s">
        <v>418</v>
      </c>
      <c r="L913" t="s">
        <v>935</v>
      </c>
      <c r="M913" t="s">
        <v>29</v>
      </c>
      <c r="N913" t="s">
        <v>66</v>
      </c>
      <c r="O913" t="s">
        <v>58</v>
      </c>
      <c r="P913" t="s">
        <v>190</v>
      </c>
      <c r="R913" t="s">
        <v>33</v>
      </c>
      <c r="U913" t="s">
        <v>50</v>
      </c>
      <c r="W913" t="s">
        <v>64</v>
      </c>
      <c r="Z913" t="s">
        <v>180</v>
      </c>
    </row>
    <row r="914" spans="5:46" x14ac:dyDescent="0.4">
      <c r="E914">
        <v>1</v>
      </c>
      <c r="F914">
        <v>863</v>
      </c>
      <c r="G914" t="s">
        <v>25</v>
      </c>
      <c r="H914" s="1">
        <v>45573.606249999997</v>
      </c>
      <c r="I914" t="s">
        <v>26</v>
      </c>
      <c r="K914" t="s">
        <v>418</v>
      </c>
      <c r="L914" t="s">
        <v>935</v>
      </c>
      <c r="M914" t="s">
        <v>73</v>
      </c>
      <c r="N914" t="s">
        <v>57</v>
      </c>
      <c r="O914" t="s">
        <v>31</v>
      </c>
      <c r="Q914" t="s">
        <v>104</v>
      </c>
      <c r="R914" t="s">
        <v>61</v>
      </c>
      <c r="U914" t="s">
        <v>50</v>
      </c>
      <c r="W914" t="s">
        <v>162</v>
      </c>
      <c r="Z914" t="s">
        <v>180</v>
      </c>
    </row>
    <row r="915" spans="5:46" x14ac:dyDescent="0.4">
      <c r="E915">
        <v>1</v>
      </c>
      <c r="F915">
        <v>863</v>
      </c>
      <c r="G915" t="s">
        <v>25</v>
      </c>
      <c r="H915" s="1">
        <v>45573.606249999997</v>
      </c>
      <c r="I915" t="s">
        <v>26</v>
      </c>
      <c r="K915" t="s">
        <v>445</v>
      </c>
      <c r="L915" t="s">
        <v>935</v>
      </c>
      <c r="M915" t="s">
        <v>73</v>
      </c>
      <c r="N915" t="s">
        <v>30</v>
      </c>
      <c r="O915" t="s">
        <v>31</v>
      </c>
      <c r="Q915" t="s">
        <v>114</v>
      </c>
      <c r="R915" t="s">
        <v>62</v>
      </c>
      <c r="S915" t="s">
        <v>110</v>
      </c>
      <c r="U915" t="s">
        <v>51</v>
      </c>
      <c r="V915" t="s">
        <v>103</v>
      </c>
      <c r="W915" t="s">
        <v>52</v>
      </c>
      <c r="X915" t="s">
        <v>75</v>
      </c>
      <c r="Z915" t="s">
        <v>40</v>
      </c>
      <c r="AA915" t="s">
        <v>41</v>
      </c>
      <c r="AB915" t="s">
        <v>1022</v>
      </c>
      <c r="AC915" t="s">
        <v>83</v>
      </c>
      <c r="AD915" t="s">
        <v>84</v>
      </c>
    </row>
    <row r="916" spans="5:46" x14ac:dyDescent="0.4">
      <c r="E916">
        <v>1</v>
      </c>
      <c r="F916">
        <v>863</v>
      </c>
      <c r="G916" t="s">
        <v>25</v>
      </c>
      <c r="H916" s="1">
        <v>45573.606249999997</v>
      </c>
      <c r="I916" t="s">
        <v>26</v>
      </c>
      <c r="K916" t="s">
        <v>435</v>
      </c>
      <c r="L916" t="s">
        <v>935</v>
      </c>
      <c r="M916" t="s">
        <v>56</v>
      </c>
      <c r="N916" t="s">
        <v>30</v>
      </c>
      <c r="O916" t="s">
        <v>31</v>
      </c>
      <c r="Q916" t="s">
        <v>114</v>
      </c>
      <c r="R916" t="s">
        <v>47</v>
      </c>
      <c r="S916" t="s">
        <v>61</v>
      </c>
      <c r="T916" t="s">
        <v>48</v>
      </c>
      <c r="U916" t="s">
        <v>50</v>
      </c>
      <c r="V916" t="s">
        <v>103</v>
      </c>
      <c r="W916" t="s">
        <v>91</v>
      </c>
      <c r="X916" t="s">
        <v>53</v>
      </c>
      <c r="Y916" t="s">
        <v>70</v>
      </c>
      <c r="Z916" t="s">
        <v>40</v>
      </c>
      <c r="AA916" t="s">
        <v>41</v>
      </c>
      <c r="AB916" t="s">
        <v>1023</v>
      </c>
      <c r="AC916" t="s">
        <v>84</v>
      </c>
      <c r="AD916" t="s">
        <v>85</v>
      </c>
      <c r="AT916" t="s">
        <v>1024</v>
      </c>
    </row>
    <row r="917" spans="5:46" x14ac:dyDescent="0.4">
      <c r="E917">
        <v>1</v>
      </c>
      <c r="F917">
        <v>863</v>
      </c>
      <c r="G917" t="s">
        <v>25</v>
      </c>
      <c r="H917" s="1">
        <v>45573.606249999997</v>
      </c>
      <c r="I917" t="s">
        <v>26</v>
      </c>
      <c r="K917" t="s">
        <v>55</v>
      </c>
      <c r="L917" t="s">
        <v>147</v>
      </c>
      <c r="M917" t="s">
        <v>56</v>
      </c>
      <c r="N917" t="s">
        <v>30</v>
      </c>
      <c r="O917" t="s">
        <v>31</v>
      </c>
      <c r="Q917" t="s">
        <v>32</v>
      </c>
      <c r="R917" t="s">
        <v>34</v>
      </c>
      <c r="S917" t="s">
        <v>74</v>
      </c>
      <c r="T917" t="s">
        <v>48</v>
      </c>
      <c r="U917" t="s">
        <v>51</v>
      </c>
      <c r="V917" t="s">
        <v>68</v>
      </c>
      <c r="W917" t="s">
        <v>52</v>
      </c>
      <c r="X917" t="s">
        <v>105</v>
      </c>
      <c r="Y917" t="s">
        <v>91</v>
      </c>
      <c r="Z917" t="s">
        <v>180</v>
      </c>
    </row>
    <row r="918" spans="5:46" x14ac:dyDescent="0.4">
      <c r="E918">
        <v>1</v>
      </c>
      <c r="F918">
        <v>863</v>
      </c>
      <c r="G918" t="s">
        <v>25</v>
      </c>
      <c r="H918" s="1">
        <v>45573.605555555558</v>
      </c>
      <c r="I918" t="s">
        <v>26</v>
      </c>
      <c r="K918" t="s">
        <v>418</v>
      </c>
      <c r="L918" t="s">
        <v>935</v>
      </c>
      <c r="M918" t="s">
        <v>56</v>
      </c>
      <c r="N918" t="s">
        <v>30</v>
      </c>
      <c r="O918" t="s">
        <v>58</v>
      </c>
      <c r="P918" t="s">
        <v>108</v>
      </c>
      <c r="R918" t="s">
        <v>34</v>
      </c>
      <c r="S918" t="s">
        <v>74</v>
      </c>
      <c r="T918" t="s">
        <v>101</v>
      </c>
      <c r="U918" t="s">
        <v>50</v>
      </c>
      <c r="V918" t="s">
        <v>63</v>
      </c>
      <c r="W918" t="s">
        <v>105</v>
      </c>
      <c r="X918" t="s">
        <v>38</v>
      </c>
      <c r="Y918" t="s">
        <v>70</v>
      </c>
      <c r="Z918" t="s">
        <v>40</v>
      </c>
      <c r="AA918" t="s">
        <v>41</v>
      </c>
      <c r="AB918" t="s">
        <v>424</v>
      </c>
      <c r="AC918" t="s">
        <v>96</v>
      </c>
    </row>
    <row r="919" spans="5:46" x14ac:dyDescent="0.4">
      <c r="E919">
        <v>1</v>
      </c>
      <c r="F919">
        <v>863</v>
      </c>
      <c r="G919" t="s">
        <v>25</v>
      </c>
      <c r="H919" s="1">
        <v>45573.605555555558</v>
      </c>
      <c r="I919" t="s">
        <v>26</v>
      </c>
      <c r="K919" t="s">
        <v>418</v>
      </c>
      <c r="L919" t="s">
        <v>935</v>
      </c>
      <c r="M919" t="s">
        <v>29</v>
      </c>
      <c r="N919" t="s">
        <v>30</v>
      </c>
      <c r="O919" t="s">
        <v>31</v>
      </c>
      <c r="Q919" t="s">
        <v>32</v>
      </c>
      <c r="R919" t="s">
        <v>61</v>
      </c>
      <c r="S919" t="s">
        <v>154</v>
      </c>
      <c r="T919" t="s">
        <v>164</v>
      </c>
      <c r="U919" t="s">
        <v>63</v>
      </c>
      <c r="V919" t="s">
        <v>157</v>
      </c>
      <c r="W919" t="s">
        <v>52</v>
      </c>
      <c r="X919" t="s">
        <v>105</v>
      </c>
      <c r="Y919" t="s">
        <v>111</v>
      </c>
      <c r="Z919" t="s">
        <v>40</v>
      </c>
      <c r="AA919" t="s">
        <v>41</v>
      </c>
      <c r="AB919" t="s">
        <v>1025</v>
      </c>
      <c r="AC919" t="s">
        <v>82</v>
      </c>
    </row>
    <row r="920" spans="5:46" x14ac:dyDescent="0.4">
      <c r="E920">
        <v>1</v>
      </c>
      <c r="F920">
        <v>863</v>
      </c>
      <c r="G920" t="s">
        <v>25</v>
      </c>
      <c r="H920" s="1">
        <v>45573.605555555558</v>
      </c>
      <c r="I920" t="s">
        <v>26</v>
      </c>
      <c r="K920" t="s">
        <v>445</v>
      </c>
      <c r="L920" t="s">
        <v>935</v>
      </c>
      <c r="M920" t="s">
        <v>29</v>
      </c>
      <c r="N920" t="s">
        <v>46</v>
      </c>
      <c r="O920" t="s">
        <v>58</v>
      </c>
      <c r="P920" t="s">
        <v>32</v>
      </c>
      <c r="R920" t="s">
        <v>33</v>
      </c>
      <c r="S920" t="s">
        <v>89</v>
      </c>
      <c r="T920" t="s">
        <v>101</v>
      </c>
      <c r="U920" t="s">
        <v>50</v>
      </c>
      <c r="V920" t="s">
        <v>36</v>
      </c>
      <c r="W920" t="s">
        <v>52</v>
      </c>
      <c r="Z920" t="s">
        <v>40</v>
      </c>
      <c r="AA920" t="s">
        <v>54</v>
      </c>
    </row>
    <row r="921" spans="5:46" x14ac:dyDescent="0.4">
      <c r="E921">
        <v>1</v>
      </c>
      <c r="F921">
        <v>863</v>
      </c>
      <c r="G921" t="s">
        <v>25</v>
      </c>
      <c r="H921" s="1">
        <v>45573.605555555558</v>
      </c>
      <c r="I921" t="s">
        <v>26</v>
      </c>
      <c r="K921" t="s">
        <v>55</v>
      </c>
      <c r="L921" t="s">
        <v>147</v>
      </c>
      <c r="M921" t="s">
        <v>73</v>
      </c>
      <c r="N921" t="s">
        <v>57</v>
      </c>
      <c r="O921" t="s">
        <v>31</v>
      </c>
      <c r="Q921" t="s">
        <v>114</v>
      </c>
      <c r="R921" t="s">
        <v>74</v>
      </c>
      <c r="S921" t="s">
        <v>47</v>
      </c>
      <c r="T921" t="s">
        <v>48</v>
      </c>
      <c r="U921" t="s">
        <v>50</v>
      </c>
      <c r="V921" t="s">
        <v>36</v>
      </c>
      <c r="W921" t="s">
        <v>125</v>
      </c>
      <c r="X921" t="s">
        <v>91</v>
      </c>
      <c r="Y921" t="s">
        <v>38</v>
      </c>
      <c r="Z921" t="s">
        <v>180</v>
      </c>
    </row>
    <row r="922" spans="5:46" x14ac:dyDescent="0.4">
      <c r="E922">
        <v>1</v>
      </c>
      <c r="F922">
        <v>863</v>
      </c>
      <c r="G922" t="s">
        <v>25</v>
      </c>
      <c r="H922" s="1">
        <v>45573.605555555558</v>
      </c>
      <c r="I922" t="s">
        <v>26</v>
      </c>
      <c r="K922" t="s">
        <v>418</v>
      </c>
      <c r="L922" t="s">
        <v>950</v>
      </c>
      <c r="M922" t="s">
        <v>56</v>
      </c>
      <c r="N922" t="s">
        <v>122</v>
      </c>
      <c r="O922" t="s">
        <v>31</v>
      </c>
      <c r="Q922" t="s">
        <v>114</v>
      </c>
      <c r="R922" t="s">
        <v>33</v>
      </c>
      <c r="S922" t="s">
        <v>60</v>
      </c>
      <c r="T922" t="s">
        <v>47</v>
      </c>
      <c r="U922" t="s">
        <v>132</v>
      </c>
      <c r="V922" t="s">
        <v>68</v>
      </c>
      <c r="W922" t="s">
        <v>75</v>
      </c>
      <c r="X922" t="s">
        <v>38</v>
      </c>
      <c r="Y922" t="s">
        <v>99</v>
      </c>
      <c r="Z922" t="s">
        <v>180</v>
      </c>
      <c r="AT922" t="s">
        <v>1026</v>
      </c>
    </row>
    <row r="923" spans="5:46" x14ac:dyDescent="0.4">
      <c r="E923">
        <v>1</v>
      </c>
      <c r="F923">
        <v>863</v>
      </c>
      <c r="G923" t="s">
        <v>25</v>
      </c>
      <c r="H923" s="1">
        <v>45573.604861111111</v>
      </c>
      <c r="I923" t="s">
        <v>26</v>
      </c>
      <c r="K923" t="s">
        <v>445</v>
      </c>
      <c r="L923" t="s">
        <v>661</v>
      </c>
      <c r="M923" t="s">
        <v>73</v>
      </c>
      <c r="N923" t="s">
        <v>30</v>
      </c>
      <c r="O923" t="s">
        <v>31</v>
      </c>
      <c r="Q923" t="s">
        <v>32</v>
      </c>
      <c r="R923" t="s">
        <v>60</v>
      </c>
      <c r="S923" t="s">
        <v>74</v>
      </c>
      <c r="T923" t="s">
        <v>90</v>
      </c>
      <c r="U923" t="s">
        <v>103</v>
      </c>
      <c r="V923" t="s">
        <v>37</v>
      </c>
      <c r="W923" t="s">
        <v>52</v>
      </c>
      <c r="X923" t="s">
        <v>75</v>
      </c>
      <c r="Y923" t="s">
        <v>109</v>
      </c>
      <c r="Z923" t="s">
        <v>40</v>
      </c>
      <c r="AA923" t="s">
        <v>54</v>
      </c>
    </row>
    <row r="924" spans="5:46" x14ac:dyDescent="0.4">
      <c r="E924">
        <v>1</v>
      </c>
      <c r="F924">
        <v>863</v>
      </c>
      <c r="G924" t="s">
        <v>25</v>
      </c>
      <c r="H924" s="1">
        <v>45573.604861111111</v>
      </c>
      <c r="I924" t="s">
        <v>26</v>
      </c>
      <c r="K924" t="s">
        <v>55</v>
      </c>
      <c r="L924" t="s">
        <v>147</v>
      </c>
      <c r="M924" t="s">
        <v>29</v>
      </c>
      <c r="N924" t="s">
        <v>46</v>
      </c>
      <c r="O924" t="s">
        <v>58</v>
      </c>
      <c r="P924" t="s">
        <v>32</v>
      </c>
      <c r="R924" t="s">
        <v>48</v>
      </c>
      <c r="U924" t="s">
        <v>50</v>
      </c>
      <c r="W924" t="s">
        <v>52</v>
      </c>
      <c r="X924" t="s">
        <v>75</v>
      </c>
      <c r="Y924" t="s">
        <v>105</v>
      </c>
      <c r="Z924" t="s">
        <v>180</v>
      </c>
    </row>
    <row r="925" spans="5:46" x14ac:dyDescent="0.4">
      <c r="E925">
        <v>1</v>
      </c>
      <c r="F925">
        <v>863</v>
      </c>
      <c r="G925" t="s">
        <v>25</v>
      </c>
      <c r="H925" s="1">
        <v>45573.604861111111</v>
      </c>
      <c r="I925" t="s">
        <v>26</v>
      </c>
      <c r="K925" t="s">
        <v>418</v>
      </c>
      <c r="L925" t="s">
        <v>935</v>
      </c>
      <c r="M925" t="s">
        <v>56</v>
      </c>
      <c r="N925" t="s">
        <v>57</v>
      </c>
      <c r="O925" t="s">
        <v>58</v>
      </c>
      <c r="P925" t="s">
        <v>108</v>
      </c>
      <c r="R925" t="s">
        <v>61</v>
      </c>
      <c r="S925" t="s">
        <v>89</v>
      </c>
      <c r="T925" t="s">
        <v>164</v>
      </c>
      <c r="U925" t="s">
        <v>51</v>
      </c>
      <c r="V925" t="s">
        <v>132</v>
      </c>
      <c r="W925" t="s">
        <v>52</v>
      </c>
      <c r="X925" t="s">
        <v>162</v>
      </c>
      <c r="Y925" t="s">
        <v>109</v>
      </c>
      <c r="Z925" t="s">
        <v>40</v>
      </c>
      <c r="AA925" t="s">
        <v>54</v>
      </c>
    </row>
    <row r="926" spans="5:46" ht="150" x14ac:dyDescent="0.4">
      <c r="E926">
        <v>1</v>
      </c>
      <c r="F926">
        <v>863</v>
      </c>
      <c r="G926" t="s">
        <v>25</v>
      </c>
      <c r="H926" s="1">
        <v>45573.604861111111</v>
      </c>
      <c r="I926" t="s">
        <v>26</v>
      </c>
      <c r="K926" t="s">
        <v>55</v>
      </c>
      <c r="L926" t="s">
        <v>147</v>
      </c>
      <c r="M926" t="s">
        <v>73</v>
      </c>
      <c r="N926" t="s">
        <v>30</v>
      </c>
      <c r="O926" t="s">
        <v>31</v>
      </c>
      <c r="Q926" t="s">
        <v>114</v>
      </c>
      <c r="R926" t="s">
        <v>89</v>
      </c>
      <c r="S926" t="s">
        <v>48</v>
      </c>
      <c r="T926" t="s">
        <v>101</v>
      </c>
      <c r="U926" t="s">
        <v>50</v>
      </c>
      <c r="V926" t="s">
        <v>103</v>
      </c>
      <c r="W926" t="s">
        <v>52</v>
      </c>
      <c r="X926" t="s">
        <v>91</v>
      </c>
      <c r="Y926" t="s">
        <v>72</v>
      </c>
      <c r="Z926" t="s">
        <v>40</v>
      </c>
      <c r="AA926" t="s">
        <v>54</v>
      </c>
      <c r="AT926" s="2" t="s">
        <v>1027</v>
      </c>
    </row>
    <row r="927" spans="5:46" x14ac:dyDescent="0.4">
      <c r="E927">
        <v>1</v>
      </c>
      <c r="F927">
        <v>863</v>
      </c>
      <c r="G927" t="s">
        <v>25</v>
      </c>
      <c r="H927" s="1">
        <v>45573.604861111111</v>
      </c>
      <c r="I927" t="s">
        <v>26</v>
      </c>
      <c r="K927" t="s">
        <v>418</v>
      </c>
      <c r="L927" t="s">
        <v>935</v>
      </c>
      <c r="M927" t="s">
        <v>56</v>
      </c>
      <c r="N927" t="s">
        <v>30</v>
      </c>
      <c r="O927" t="s">
        <v>58</v>
      </c>
      <c r="P927" t="s">
        <v>108</v>
      </c>
      <c r="R927" t="s">
        <v>34</v>
      </c>
      <c r="S927" t="s">
        <v>61</v>
      </c>
      <c r="T927" t="s">
        <v>101</v>
      </c>
      <c r="U927" t="s">
        <v>36</v>
      </c>
      <c r="W927" t="s">
        <v>38</v>
      </c>
      <c r="X927" t="s">
        <v>70</v>
      </c>
      <c r="Z927" t="s">
        <v>40</v>
      </c>
      <c r="AA927" t="s">
        <v>41</v>
      </c>
      <c r="AB927" t="s">
        <v>1028</v>
      </c>
      <c r="AC927" t="s">
        <v>93</v>
      </c>
      <c r="AD927" t="s">
        <v>44</v>
      </c>
      <c r="AE927" t="s">
        <v>83</v>
      </c>
      <c r="AF927" t="s">
        <v>84</v>
      </c>
      <c r="AG927" t="s">
        <v>85</v>
      </c>
      <c r="AH927" t="s">
        <v>97</v>
      </c>
    </row>
    <row r="928" spans="5:46" x14ac:dyDescent="0.4">
      <c r="E928">
        <v>1</v>
      </c>
      <c r="F928">
        <v>863</v>
      </c>
      <c r="G928" t="s">
        <v>25</v>
      </c>
      <c r="H928" s="1">
        <v>45573.604861111111</v>
      </c>
      <c r="I928" t="s">
        <v>26</v>
      </c>
      <c r="K928" t="s">
        <v>237</v>
      </c>
      <c r="L928" t="s">
        <v>935</v>
      </c>
      <c r="M928" t="s">
        <v>29</v>
      </c>
      <c r="N928" t="s">
        <v>46</v>
      </c>
      <c r="O928" t="s">
        <v>31</v>
      </c>
      <c r="Q928" t="s">
        <v>114</v>
      </c>
      <c r="R928" t="s">
        <v>61</v>
      </c>
      <c r="S928" t="s">
        <v>48</v>
      </c>
      <c r="T928" t="s">
        <v>101</v>
      </c>
      <c r="U928" t="s">
        <v>50</v>
      </c>
      <c r="V928" t="s">
        <v>51</v>
      </c>
      <c r="W928" t="s">
        <v>52</v>
      </c>
      <c r="X928" t="s">
        <v>75</v>
      </c>
      <c r="Y928" t="s">
        <v>91</v>
      </c>
      <c r="Z928" t="s">
        <v>40</v>
      </c>
      <c r="AA928" t="s">
        <v>54</v>
      </c>
      <c r="AT928" t="s">
        <v>1029</v>
      </c>
    </row>
    <row r="929" spans="5:46" x14ac:dyDescent="0.4">
      <c r="E929">
        <v>1</v>
      </c>
      <c r="F929">
        <v>863</v>
      </c>
      <c r="G929" t="s">
        <v>25</v>
      </c>
      <c r="H929" s="1">
        <v>45573.604861111111</v>
      </c>
      <c r="I929" t="s">
        <v>26</v>
      </c>
      <c r="K929" t="s">
        <v>55</v>
      </c>
      <c r="L929" t="s">
        <v>147</v>
      </c>
      <c r="M929" t="s">
        <v>73</v>
      </c>
      <c r="N929" t="s">
        <v>57</v>
      </c>
      <c r="O929" t="s">
        <v>31</v>
      </c>
      <c r="Q929" t="s">
        <v>104</v>
      </c>
      <c r="R929" t="s">
        <v>34</v>
      </c>
      <c r="S929" t="s">
        <v>61</v>
      </c>
      <c r="T929" t="s">
        <v>101</v>
      </c>
      <c r="U929" t="s">
        <v>36</v>
      </c>
      <c r="V929" t="s">
        <v>63</v>
      </c>
      <c r="W929" t="s">
        <v>38</v>
      </c>
      <c r="X929" t="s">
        <v>72</v>
      </c>
      <c r="Z929" t="s">
        <v>40</v>
      </c>
      <c r="AA929" t="s">
        <v>41</v>
      </c>
      <c r="AB929" t="s">
        <v>1030</v>
      </c>
      <c r="AC929" t="s">
        <v>77</v>
      </c>
      <c r="AD929" t="s">
        <v>78</v>
      </c>
    </row>
    <row r="930" spans="5:46" x14ac:dyDescent="0.4">
      <c r="E930">
        <v>1</v>
      </c>
      <c r="F930">
        <v>863</v>
      </c>
      <c r="G930" t="s">
        <v>25</v>
      </c>
      <c r="H930" s="1">
        <v>45573.604166666664</v>
      </c>
      <c r="I930" t="s">
        <v>26</v>
      </c>
      <c r="K930" t="s">
        <v>418</v>
      </c>
      <c r="L930" t="s">
        <v>935</v>
      </c>
      <c r="M930" t="s">
        <v>73</v>
      </c>
      <c r="N930" t="s">
        <v>46</v>
      </c>
      <c r="O930" t="s">
        <v>31</v>
      </c>
      <c r="Q930" t="s">
        <v>1031</v>
      </c>
      <c r="R930" t="s">
        <v>47</v>
      </c>
      <c r="S930" t="s">
        <v>118</v>
      </c>
      <c r="T930" t="s">
        <v>164</v>
      </c>
      <c r="U930" t="s">
        <v>132</v>
      </c>
      <c r="V930" t="s">
        <v>115</v>
      </c>
      <c r="W930" t="s">
        <v>64</v>
      </c>
      <c r="X930" t="s">
        <v>178</v>
      </c>
      <c r="Y930" t="s">
        <v>109</v>
      </c>
      <c r="Z930" t="s">
        <v>40</v>
      </c>
      <c r="AA930" t="s">
        <v>54</v>
      </c>
    </row>
    <row r="931" spans="5:46" x14ac:dyDescent="0.4">
      <c r="E931">
        <v>1</v>
      </c>
      <c r="F931">
        <v>863</v>
      </c>
      <c r="G931" t="s">
        <v>25</v>
      </c>
      <c r="H931" s="1">
        <v>45573.604166666664</v>
      </c>
      <c r="I931" t="s">
        <v>26</v>
      </c>
      <c r="K931" t="s">
        <v>55</v>
      </c>
      <c r="L931" t="s">
        <v>935</v>
      </c>
      <c r="M931" t="s">
        <v>73</v>
      </c>
      <c r="N931" t="s">
        <v>30</v>
      </c>
      <c r="O931" t="s">
        <v>58</v>
      </c>
      <c r="P931" t="s">
        <v>59</v>
      </c>
      <c r="R931" t="s">
        <v>61</v>
      </c>
      <c r="S931" t="s">
        <v>101</v>
      </c>
      <c r="T931" t="s">
        <v>110</v>
      </c>
      <c r="U931" t="s">
        <v>50</v>
      </c>
      <c r="V931" t="s">
        <v>115</v>
      </c>
      <c r="W931" t="s">
        <v>99</v>
      </c>
      <c r="X931" t="s">
        <v>53</v>
      </c>
      <c r="Y931" t="s">
        <v>162</v>
      </c>
      <c r="Z931" t="s">
        <v>40</v>
      </c>
      <c r="AA931" t="s">
        <v>54</v>
      </c>
    </row>
    <row r="932" spans="5:46" x14ac:dyDescent="0.4">
      <c r="E932">
        <v>1</v>
      </c>
      <c r="F932">
        <v>863</v>
      </c>
      <c r="G932" t="s">
        <v>25</v>
      </c>
      <c r="H932" s="1">
        <v>45573.604166666664</v>
      </c>
      <c r="I932" t="s">
        <v>26</v>
      </c>
      <c r="K932" t="s">
        <v>445</v>
      </c>
      <c r="L932" t="s">
        <v>935</v>
      </c>
      <c r="M932" t="s">
        <v>56</v>
      </c>
      <c r="N932" t="s">
        <v>122</v>
      </c>
      <c r="O932" t="s">
        <v>31</v>
      </c>
      <c r="Q932" t="s">
        <v>123</v>
      </c>
      <c r="R932" t="s">
        <v>101</v>
      </c>
      <c r="U932" t="s">
        <v>50</v>
      </c>
      <c r="W932" t="s">
        <v>91</v>
      </c>
      <c r="Z932" t="s">
        <v>40</v>
      </c>
      <c r="AA932" t="s">
        <v>54</v>
      </c>
      <c r="AT932" t="s">
        <v>303</v>
      </c>
    </row>
    <row r="933" spans="5:46" x14ac:dyDescent="0.4">
      <c r="E933">
        <v>1</v>
      </c>
      <c r="F933">
        <v>863</v>
      </c>
      <c r="G933" t="s">
        <v>25</v>
      </c>
      <c r="H933" s="1">
        <v>45573.604166666664</v>
      </c>
      <c r="I933" t="s">
        <v>26</v>
      </c>
      <c r="K933" t="s">
        <v>418</v>
      </c>
      <c r="L933" t="s">
        <v>935</v>
      </c>
      <c r="M933" t="s">
        <v>29</v>
      </c>
      <c r="N933" t="s">
        <v>122</v>
      </c>
      <c r="O933" t="s">
        <v>31</v>
      </c>
      <c r="Q933" t="s">
        <v>32</v>
      </c>
      <c r="R933" t="s">
        <v>74</v>
      </c>
      <c r="S933" t="s">
        <v>47</v>
      </c>
      <c r="T933" t="s">
        <v>61</v>
      </c>
      <c r="U933" t="s">
        <v>50</v>
      </c>
      <c r="V933" t="s">
        <v>37</v>
      </c>
      <c r="W933" t="s">
        <v>105</v>
      </c>
      <c r="X933" t="s">
        <v>91</v>
      </c>
      <c r="Y933" t="s">
        <v>38</v>
      </c>
      <c r="Z933" t="s">
        <v>40</v>
      </c>
      <c r="AA933" t="s">
        <v>54</v>
      </c>
      <c r="AT933" t="s">
        <v>1032</v>
      </c>
    </row>
    <row r="934" spans="5:46" x14ac:dyDescent="0.4">
      <c r="E934">
        <v>1</v>
      </c>
      <c r="F934">
        <v>863</v>
      </c>
      <c r="G934" t="s">
        <v>25</v>
      </c>
      <c r="H934" s="1">
        <v>45573.604166666664</v>
      </c>
      <c r="I934" t="s">
        <v>26</v>
      </c>
      <c r="K934" t="s">
        <v>418</v>
      </c>
      <c r="L934" t="s">
        <v>935</v>
      </c>
      <c r="M934" t="s">
        <v>56</v>
      </c>
      <c r="N934" t="s">
        <v>46</v>
      </c>
      <c r="O934" t="s">
        <v>58</v>
      </c>
      <c r="P934" t="s">
        <v>108</v>
      </c>
      <c r="R934" t="s">
        <v>74</v>
      </c>
      <c r="S934" t="s">
        <v>61</v>
      </c>
      <c r="T934" t="s">
        <v>90</v>
      </c>
      <c r="U934" t="s">
        <v>50</v>
      </c>
      <c r="V934" t="s">
        <v>63</v>
      </c>
      <c r="W934" t="s">
        <v>64</v>
      </c>
      <c r="X934" t="s">
        <v>52</v>
      </c>
      <c r="Y934" t="s">
        <v>38</v>
      </c>
      <c r="Z934" t="s">
        <v>40</v>
      </c>
      <c r="AA934" t="s">
        <v>41</v>
      </c>
      <c r="AB934" t="s">
        <v>424</v>
      </c>
      <c r="AC934" t="s">
        <v>43</v>
      </c>
      <c r="AD934" t="s">
        <v>81</v>
      </c>
      <c r="AE934" t="s">
        <v>83</v>
      </c>
      <c r="AF934" t="s">
        <v>85</v>
      </c>
    </row>
    <row r="935" spans="5:46" x14ac:dyDescent="0.4">
      <c r="E935">
        <v>1</v>
      </c>
      <c r="F935">
        <v>863</v>
      </c>
      <c r="G935" t="s">
        <v>25</v>
      </c>
      <c r="H935" s="1">
        <v>45573.604166666664</v>
      </c>
      <c r="I935" t="s">
        <v>26</v>
      </c>
      <c r="K935" t="s">
        <v>445</v>
      </c>
      <c r="L935" t="s">
        <v>935</v>
      </c>
      <c r="M935" t="s">
        <v>56</v>
      </c>
      <c r="N935" t="s">
        <v>30</v>
      </c>
      <c r="O935" t="s">
        <v>31</v>
      </c>
      <c r="Q935" t="s">
        <v>123</v>
      </c>
      <c r="R935" t="s">
        <v>74</v>
      </c>
      <c r="S935" t="s">
        <v>61</v>
      </c>
      <c r="U935" t="s">
        <v>50</v>
      </c>
      <c r="W935" t="s">
        <v>52</v>
      </c>
      <c r="Z935" t="s">
        <v>40</v>
      </c>
      <c r="AA935" t="s">
        <v>54</v>
      </c>
    </row>
    <row r="936" spans="5:46" x14ac:dyDescent="0.4">
      <c r="E936">
        <v>1</v>
      </c>
      <c r="F936">
        <v>863</v>
      </c>
      <c r="G936" t="s">
        <v>25</v>
      </c>
      <c r="H936" s="1">
        <v>45573.604166666664</v>
      </c>
      <c r="I936" t="s">
        <v>26</v>
      </c>
      <c r="K936" t="s">
        <v>418</v>
      </c>
      <c r="L936" t="s">
        <v>935</v>
      </c>
      <c r="M936" t="s">
        <v>73</v>
      </c>
      <c r="N936" t="s">
        <v>46</v>
      </c>
      <c r="O936" t="s">
        <v>31</v>
      </c>
      <c r="Q936" t="s">
        <v>32</v>
      </c>
      <c r="R936" t="s">
        <v>34</v>
      </c>
      <c r="S936" t="s">
        <v>74</v>
      </c>
      <c r="T936" t="s">
        <v>35</v>
      </c>
      <c r="U936" t="s">
        <v>50</v>
      </c>
      <c r="V936" t="s">
        <v>132</v>
      </c>
      <c r="W936" t="s">
        <v>52</v>
      </c>
      <c r="X936" t="s">
        <v>75</v>
      </c>
      <c r="Z936" t="s">
        <v>40</v>
      </c>
      <c r="AA936" t="s">
        <v>54</v>
      </c>
    </row>
    <row r="937" spans="5:46" x14ac:dyDescent="0.4">
      <c r="E937">
        <v>1</v>
      </c>
      <c r="F937">
        <v>863</v>
      </c>
      <c r="G937" t="s">
        <v>25</v>
      </c>
      <c r="H937" s="1">
        <v>45573.603472222225</v>
      </c>
      <c r="I937" t="s">
        <v>26</v>
      </c>
      <c r="K937" t="s">
        <v>445</v>
      </c>
      <c r="L937" t="s">
        <v>935</v>
      </c>
      <c r="M937" t="s">
        <v>73</v>
      </c>
      <c r="N937" t="s">
        <v>57</v>
      </c>
      <c r="O937" t="s">
        <v>58</v>
      </c>
      <c r="P937" t="s">
        <v>108</v>
      </c>
      <c r="R937" t="s">
        <v>33</v>
      </c>
      <c r="U937" t="s">
        <v>103</v>
      </c>
      <c r="W937" t="s">
        <v>105</v>
      </c>
      <c r="Z937" t="s">
        <v>40</v>
      </c>
      <c r="AA937" t="s">
        <v>41</v>
      </c>
      <c r="AB937" t="s">
        <v>1033</v>
      </c>
      <c r="AC937" t="s">
        <v>77</v>
      </c>
    </row>
    <row r="938" spans="5:46" x14ac:dyDescent="0.4">
      <c r="E938">
        <v>1</v>
      </c>
      <c r="F938">
        <v>863</v>
      </c>
      <c r="G938" t="s">
        <v>25</v>
      </c>
      <c r="H938" s="1">
        <v>45573.603472222225</v>
      </c>
      <c r="I938" t="s">
        <v>26</v>
      </c>
      <c r="K938" t="s">
        <v>55</v>
      </c>
      <c r="L938" t="s">
        <v>935</v>
      </c>
      <c r="M938" t="s">
        <v>56</v>
      </c>
      <c r="N938" t="s">
        <v>57</v>
      </c>
      <c r="O938" t="s">
        <v>58</v>
      </c>
      <c r="P938" t="s">
        <v>108</v>
      </c>
      <c r="R938" t="s">
        <v>33</v>
      </c>
      <c r="S938" t="s">
        <v>47</v>
      </c>
      <c r="T938" t="s">
        <v>117</v>
      </c>
      <c r="U938" t="s">
        <v>50</v>
      </c>
      <c r="V938" t="s">
        <v>37</v>
      </c>
      <c r="W938" t="s">
        <v>53</v>
      </c>
      <c r="X938" t="s">
        <v>70</v>
      </c>
      <c r="Y938" t="s">
        <v>109</v>
      </c>
      <c r="Z938" t="s">
        <v>180</v>
      </c>
    </row>
    <row r="939" spans="5:46" x14ac:dyDescent="0.4">
      <c r="E939">
        <v>1</v>
      </c>
      <c r="F939">
        <v>863</v>
      </c>
      <c r="G939" t="s">
        <v>25</v>
      </c>
      <c r="H939" s="1">
        <v>45573.603472222225</v>
      </c>
      <c r="I939" t="s">
        <v>26</v>
      </c>
      <c r="K939" t="s">
        <v>418</v>
      </c>
      <c r="L939" t="s">
        <v>935</v>
      </c>
      <c r="M939" t="s">
        <v>65</v>
      </c>
      <c r="N939" t="s">
        <v>66</v>
      </c>
      <c r="O939" t="s">
        <v>31</v>
      </c>
      <c r="Q939" t="s">
        <v>88</v>
      </c>
      <c r="R939" t="s">
        <v>33</v>
      </c>
      <c r="S939" t="s">
        <v>61</v>
      </c>
      <c r="T939" t="s">
        <v>89</v>
      </c>
      <c r="U939" t="s">
        <v>50</v>
      </c>
      <c r="V939" t="s">
        <v>235</v>
      </c>
      <c r="W939" t="s">
        <v>91</v>
      </c>
      <c r="X939" t="s">
        <v>99</v>
      </c>
      <c r="Y939" t="s">
        <v>72</v>
      </c>
      <c r="Z939" t="s">
        <v>40</v>
      </c>
      <c r="AA939" t="s">
        <v>41</v>
      </c>
      <c r="AB939" t="s">
        <v>322</v>
      </c>
      <c r="AC939" t="s">
        <v>77</v>
      </c>
      <c r="AD939" t="s">
        <v>78</v>
      </c>
      <c r="AE939" t="s">
        <v>79</v>
      </c>
      <c r="AF939" t="s">
        <v>80</v>
      </c>
      <c r="AG939" t="s">
        <v>93</v>
      </c>
      <c r="AH939" t="s">
        <v>43</v>
      </c>
      <c r="AI939" t="s">
        <v>44</v>
      </c>
      <c r="AJ939" t="s">
        <v>94</v>
      </c>
      <c r="AK939" t="s">
        <v>95</v>
      </c>
      <c r="AL939" t="s">
        <v>96</v>
      </c>
      <c r="AM939" t="s">
        <v>81</v>
      </c>
      <c r="AN939" t="s">
        <v>82</v>
      </c>
      <c r="AO939" t="s">
        <v>83</v>
      </c>
      <c r="AP939" t="s">
        <v>84</v>
      </c>
      <c r="AQ939" t="s">
        <v>85</v>
      </c>
      <c r="AR939" t="s">
        <v>97</v>
      </c>
      <c r="AS939" t="s">
        <v>174</v>
      </c>
    </row>
    <row r="940" spans="5:46" x14ac:dyDescent="0.4">
      <c r="E940">
        <v>1</v>
      </c>
      <c r="F940">
        <v>863</v>
      </c>
      <c r="G940" t="s">
        <v>25</v>
      </c>
      <c r="H940" s="1">
        <v>45573.603472222225</v>
      </c>
      <c r="I940" t="s">
        <v>26</v>
      </c>
      <c r="K940" t="s">
        <v>418</v>
      </c>
      <c r="L940" t="s">
        <v>935</v>
      </c>
      <c r="M940" t="s">
        <v>73</v>
      </c>
      <c r="N940" t="s">
        <v>57</v>
      </c>
      <c r="O940" t="s">
        <v>58</v>
      </c>
      <c r="P940" t="s">
        <v>108</v>
      </c>
      <c r="R940" t="s">
        <v>34</v>
      </c>
      <c r="U940" t="s">
        <v>50</v>
      </c>
      <c r="W940" t="s">
        <v>64</v>
      </c>
      <c r="X940" t="s">
        <v>75</v>
      </c>
      <c r="Y940" t="s">
        <v>91</v>
      </c>
      <c r="Z940" t="s">
        <v>180</v>
      </c>
    </row>
    <row r="941" spans="5:46" x14ac:dyDescent="0.4">
      <c r="E941">
        <v>1</v>
      </c>
      <c r="F941">
        <v>863</v>
      </c>
      <c r="G941" t="s">
        <v>25</v>
      </c>
      <c r="H941" s="1">
        <v>45573.603472222225</v>
      </c>
      <c r="I941" t="s">
        <v>26</v>
      </c>
      <c r="K941" t="s">
        <v>418</v>
      </c>
      <c r="L941" t="s">
        <v>935</v>
      </c>
      <c r="M941" t="s">
        <v>29</v>
      </c>
      <c r="N941" t="s">
        <v>122</v>
      </c>
      <c r="O941" t="s">
        <v>58</v>
      </c>
      <c r="P941" t="s">
        <v>32</v>
      </c>
      <c r="R941" t="s">
        <v>61</v>
      </c>
      <c r="U941" t="s">
        <v>51</v>
      </c>
      <c r="W941" t="s">
        <v>52</v>
      </c>
      <c r="X941" t="s">
        <v>70</v>
      </c>
      <c r="Z941" t="s">
        <v>40</v>
      </c>
      <c r="AA941" t="s">
        <v>54</v>
      </c>
    </row>
    <row r="942" spans="5:46" x14ac:dyDescent="0.4">
      <c r="E942">
        <v>1</v>
      </c>
      <c r="F942">
        <v>863</v>
      </c>
      <c r="G942" t="s">
        <v>25</v>
      </c>
      <c r="H942" s="1">
        <v>45573.603472222225</v>
      </c>
      <c r="I942" t="s">
        <v>26</v>
      </c>
      <c r="K942" t="s">
        <v>418</v>
      </c>
      <c r="L942" t="s">
        <v>935</v>
      </c>
      <c r="M942" t="s">
        <v>29</v>
      </c>
      <c r="N942" t="s">
        <v>122</v>
      </c>
      <c r="O942" t="s">
        <v>58</v>
      </c>
      <c r="P942" t="s">
        <v>108</v>
      </c>
      <c r="R942" t="s">
        <v>118</v>
      </c>
      <c r="U942" t="s">
        <v>50</v>
      </c>
      <c r="V942" t="s">
        <v>103</v>
      </c>
      <c r="W942" t="s">
        <v>52</v>
      </c>
      <c r="X942" t="s">
        <v>75</v>
      </c>
      <c r="Y942" t="s">
        <v>105</v>
      </c>
      <c r="Z942" t="s">
        <v>40</v>
      </c>
      <c r="AA942" t="s">
        <v>54</v>
      </c>
    </row>
    <row r="943" spans="5:46" x14ac:dyDescent="0.4">
      <c r="E943">
        <v>1</v>
      </c>
      <c r="F943">
        <v>863</v>
      </c>
      <c r="G943" t="s">
        <v>25</v>
      </c>
      <c r="H943" s="1">
        <v>45573.603472222225</v>
      </c>
      <c r="I943" t="s">
        <v>26</v>
      </c>
      <c r="K943" t="s">
        <v>418</v>
      </c>
      <c r="L943" t="s">
        <v>935</v>
      </c>
      <c r="M943" t="s">
        <v>73</v>
      </c>
      <c r="N943" t="s">
        <v>57</v>
      </c>
      <c r="O943" t="s">
        <v>58</v>
      </c>
      <c r="P943" t="s">
        <v>134</v>
      </c>
      <c r="R943" t="s">
        <v>33</v>
      </c>
      <c r="S943" t="s">
        <v>74</v>
      </c>
      <c r="T943" t="s">
        <v>61</v>
      </c>
      <c r="U943" t="s">
        <v>50</v>
      </c>
      <c r="V943" t="s">
        <v>115</v>
      </c>
      <c r="W943" t="s">
        <v>105</v>
      </c>
      <c r="X943" t="s">
        <v>38</v>
      </c>
      <c r="Z943" t="s">
        <v>40</v>
      </c>
      <c r="AA943" t="s">
        <v>41</v>
      </c>
      <c r="AB943" t="s">
        <v>424</v>
      </c>
      <c r="AC943" t="s">
        <v>81</v>
      </c>
    </row>
    <row r="944" spans="5:46" x14ac:dyDescent="0.4">
      <c r="E944">
        <v>1</v>
      </c>
      <c r="F944">
        <v>863</v>
      </c>
      <c r="G944" t="s">
        <v>25</v>
      </c>
      <c r="H944" s="1">
        <v>45573.603472222225</v>
      </c>
      <c r="I944" t="s">
        <v>26</v>
      </c>
      <c r="K944" t="s">
        <v>418</v>
      </c>
      <c r="L944" t="s">
        <v>935</v>
      </c>
      <c r="M944" t="s">
        <v>29</v>
      </c>
      <c r="N944" t="s">
        <v>46</v>
      </c>
      <c r="O944" t="s">
        <v>31</v>
      </c>
      <c r="Q944" t="s">
        <v>32</v>
      </c>
      <c r="R944" t="s">
        <v>35</v>
      </c>
      <c r="U944" t="s">
        <v>37</v>
      </c>
      <c r="W944" t="s">
        <v>70</v>
      </c>
      <c r="Z944" t="s">
        <v>40</v>
      </c>
      <c r="AA944" t="s">
        <v>41</v>
      </c>
      <c r="AB944" t="s">
        <v>468</v>
      </c>
      <c r="AC944" t="s">
        <v>78</v>
      </c>
      <c r="AT944" t="s">
        <v>468</v>
      </c>
    </row>
    <row r="945" spans="5:46" x14ac:dyDescent="0.4">
      <c r="E945">
        <v>1</v>
      </c>
      <c r="F945">
        <v>863</v>
      </c>
      <c r="G945" t="s">
        <v>25</v>
      </c>
      <c r="H945" s="1">
        <v>45573.603472222225</v>
      </c>
      <c r="I945" t="s">
        <v>26</v>
      </c>
      <c r="K945" t="s">
        <v>418</v>
      </c>
      <c r="L945" t="s">
        <v>935</v>
      </c>
      <c r="M945" t="s">
        <v>56</v>
      </c>
      <c r="N945" t="s">
        <v>30</v>
      </c>
      <c r="O945" t="s">
        <v>31</v>
      </c>
      <c r="Q945" t="s">
        <v>88</v>
      </c>
      <c r="R945" t="s">
        <v>61</v>
      </c>
      <c r="S945" t="s">
        <v>89</v>
      </c>
      <c r="T945" t="s">
        <v>101</v>
      </c>
      <c r="U945" t="s">
        <v>36</v>
      </c>
      <c r="V945" t="s">
        <v>103</v>
      </c>
      <c r="W945" t="s">
        <v>64</v>
      </c>
      <c r="X945" t="s">
        <v>52</v>
      </c>
      <c r="Y945" t="s">
        <v>71</v>
      </c>
      <c r="Z945" t="s">
        <v>40</v>
      </c>
      <c r="AA945" t="s">
        <v>54</v>
      </c>
    </row>
    <row r="946" spans="5:46" x14ac:dyDescent="0.4">
      <c r="E946">
        <v>1</v>
      </c>
      <c r="F946">
        <v>863</v>
      </c>
      <c r="G946" t="s">
        <v>25</v>
      </c>
      <c r="H946" s="1">
        <v>45573.602777777778</v>
      </c>
      <c r="I946" t="s">
        <v>26</v>
      </c>
      <c r="K946" t="s">
        <v>418</v>
      </c>
      <c r="L946" t="s">
        <v>935</v>
      </c>
      <c r="M946" t="s">
        <v>29</v>
      </c>
      <c r="N946" t="s">
        <v>122</v>
      </c>
      <c r="O946" t="s">
        <v>31</v>
      </c>
      <c r="Q946" t="s">
        <v>104</v>
      </c>
      <c r="R946" t="s">
        <v>34</v>
      </c>
      <c r="S946" t="s">
        <v>61</v>
      </c>
      <c r="U946" t="s">
        <v>50</v>
      </c>
      <c r="V946" t="s">
        <v>36</v>
      </c>
      <c r="W946" t="s">
        <v>52</v>
      </c>
      <c r="X946" t="s">
        <v>53</v>
      </c>
      <c r="Y946" t="s">
        <v>139</v>
      </c>
      <c r="Z946" t="s">
        <v>40</v>
      </c>
      <c r="AA946" t="s">
        <v>54</v>
      </c>
      <c r="AT946" t="s">
        <v>1034</v>
      </c>
    </row>
    <row r="947" spans="5:46" x14ac:dyDescent="0.4">
      <c r="E947">
        <v>1</v>
      </c>
      <c r="F947">
        <v>863</v>
      </c>
      <c r="G947" t="s">
        <v>25</v>
      </c>
      <c r="H947" s="1">
        <v>45573.602083333331</v>
      </c>
      <c r="I947" t="s">
        <v>26</v>
      </c>
      <c r="K947" t="s">
        <v>418</v>
      </c>
      <c r="L947" t="s">
        <v>935</v>
      </c>
      <c r="M947" t="s">
        <v>29</v>
      </c>
      <c r="N947" t="s">
        <v>46</v>
      </c>
      <c r="O947" t="s">
        <v>31</v>
      </c>
      <c r="Q947" t="s">
        <v>114</v>
      </c>
      <c r="R947" t="s">
        <v>101</v>
      </c>
      <c r="U947" t="s">
        <v>50</v>
      </c>
      <c r="V947" t="s">
        <v>63</v>
      </c>
      <c r="W947" t="s">
        <v>52</v>
      </c>
      <c r="X947" t="s">
        <v>91</v>
      </c>
      <c r="Z947" t="s">
        <v>180</v>
      </c>
    </row>
    <row r="948" spans="5:46" x14ac:dyDescent="0.4">
      <c r="E948">
        <v>1</v>
      </c>
      <c r="F948">
        <v>863</v>
      </c>
      <c r="G948" t="s">
        <v>25</v>
      </c>
      <c r="H948" s="1">
        <v>45573.525000000001</v>
      </c>
      <c r="I948" t="s">
        <v>26</v>
      </c>
      <c r="K948" t="s">
        <v>27</v>
      </c>
      <c r="L948" t="s">
        <v>147</v>
      </c>
      <c r="M948" t="s">
        <v>73</v>
      </c>
      <c r="N948" t="s">
        <v>57</v>
      </c>
      <c r="O948" t="s">
        <v>58</v>
      </c>
      <c r="P948" t="s">
        <v>108</v>
      </c>
      <c r="R948" t="s">
        <v>33</v>
      </c>
      <c r="S948" t="s">
        <v>117</v>
      </c>
      <c r="U948" t="s">
        <v>50</v>
      </c>
      <c r="V948" t="s">
        <v>37</v>
      </c>
      <c r="W948" t="s">
        <v>52</v>
      </c>
      <c r="X948" t="s">
        <v>75</v>
      </c>
      <c r="Y948" t="s">
        <v>53</v>
      </c>
      <c r="Z948" t="s">
        <v>180</v>
      </c>
    </row>
    <row r="949" spans="5:46" x14ac:dyDescent="0.4">
      <c r="E949">
        <v>1</v>
      </c>
      <c r="F949">
        <v>863</v>
      </c>
      <c r="G949" t="s">
        <v>25</v>
      </c>
      <c r="H949" s="1">
        <v>45573.522916666669</v>
      </c>
      <c r="I949" t="s">
        <v>26</v>
      </c>
      <c r="K949" t="s">
        <v>27</v>
      </c>
      <c r="L949" t="s">
        <v>147</v>
      </c>
      <c r="M949" t="s">
        <v>56</v>
      </c>
      <c r="N949" t="s">
        <v>30</v>
      </c>
      <c r="O949" t="s">
        <v>58</v>
      </c>
      <c r="P949" t="s">
        <v>108</v>
      </c>
      <c r="R949" t="s">
        <v>74</v>
      </c>
      <c r="S949" t="s">
        <v>89</v>
      </c>
      <c r="T949" t="s">
        <v>101</v>
      </c>
      <c r="U949" t="s">
        <v>115</v>
      </c>
      <c r="V949" t="s">
        <v>37</v>
      </c>
      <c r="W949" t="s">
        <v>75</v>
      </c>
      <c r="X949" t="s">
        <v>106</v>
      </c>
      <c r="Y949" t="s">
        <v>111</v>
      </c>
      <c r="Z949" t="s">
        <v>40</v>
      </c>
      <c r="AA949" t="s">
        <v>54</v>
      </c>
    </row>
    <row r="950" spans="5:46" x14ac:dyDescent="0.4">
      <c r="E950">
        <v>1</v>
      </c>
      <c r="F950">
        <v>863</v>
      </c>
      <c r="G950" t="s">
        <v>25</v>
      </c>
      <c r="H950" s="1">
        <v>45573.499305555553</v>
      </c>
      <c r="I950" t="s">
        <v>26</v>
      </c>
      <c r="K950" t="s">
        <v>445</v>
      </c>
      <c r="L950" t="s">
        <v>661</v>
      </c>
      <c r="M950" t="s">
        <v>29</v>
      </c>
      <c r="N950" t="s">
        <v>30</v>
      </c>
      <c r="O950" t="s">
        <v>58</v>
      </c>
      <c r="P950" t="s">
        <v>108</v>
      </c>
      <c r="R950" t="s">
        <v>74</v>
      </c>
      <c r="S950" t="s">
        <v>48</v>
      </c>
      <c r="T950" t="s">
        <v>49</v>
      </c>
      <c r="U950" t="s">
        <v>50</v>
      </c>
      <c r="V950" t="s">
        <v>103</v>
      </c>
      <c r="W950" t="s">
        <v>91</v>
      </c>
      <c r="X950" t="s">
        <v>99</v>
      </c>
      <c r="Y950" t="s">
        <v>70</v>
      </c>
      <c r="Z950" t="s">
        <v>40</v>
      </c>
      <c r="AA950" t="s">
        <v>41</v>
      </c>
      <c r="AB950" t="s">
        <v>1035</v>
      </c>
      <c r="AC950" t="s">
        <v>78</v>
      </c>
      <c r="AD950" t="s">
        <v>43</v>
      </c>
      <c r="AE950" t="s">
        <v>82</v>
      </c>
    </row>
    <row r="951" spans="5:46" x14ac:dyDescent="0.4">
      <c r="E951">
        <v>1</v>
      </c>
      <c r="F951">
        <v>863</v>
      </c>
      <c r="G951" t="s">
        <v>25</v>
      </c>
      <c r="H951" s="1">
        <v>45573.49722222222</v>
      </c>
      <c r="I951" t="s">
        <v>26</v>
      </c>
      <c r="K951" t="s">
        <v>445</v>
      </c>
      <c r="L951" t="s">
        <v>661</v>
      </c>
      <c r="M951" t="s">
        <v>73</v>
      </c>
      <c r="N951" t="s">
        <v>57</v>
      </c>
      <c r="O951" t="s">
        <v>31</v>
      </c>
      <c r="Q951" t="s">
        <v>123</v>
      </c>
      <c r="R951" t="s">
        <v>34</v>
      </c>
      <c r="U951" t="s">
        <v>51</v>
      </c>
      <c r="W951" t="s">
        <v>75</v>
      </c>
      <c r="X951" t="s">
        <v>125</v>
      </c>
      <c r="Z951" t="s">
        <v>180</v>
      </c>
    </row>
    <row r="952" spans="5:46" ht="112.5" x14ac:dyDescent="0.4">
      <c r="E952">
        <v>1</v>
      </c>
      <c r="F952">
        <v>863</v>
      </c>
      <c r="G952" t="s">
        <v>25</v>
      </c>
      <c r="H952" s="1">
        <v>45573.494444444441</v>
      </c>
      <c r="I952" t="s">
        <v>26</v>
      </c>
      <c r="O952" t="s">
        <v>31</v>
      </c>
      <c r="Q952" t="s">
        <v>88</v>
      </c>
      <c r="R952" t="s">
        <v>34</v>
      </c>
      <c r="S952" t="s">
        <v>49</v>
      </c>
      <c r="T952" t="s">
        <v>90</v>
      </c>
      <c r="U952" t="s">
        <v>63</v>
      </c>
      <c r="V952" t="s">
        <v>37</v>
      </c>
      <c r="W952" t="s">
        <v>52</v>
      </c>
      <c r="X952" t="s">
        <v>38</v>
      </c>
      <c r="Y952" t="s">
        <v>162</v>
      </c>
      <c r="Z952" t="s">
        <v>40</v>
      </c>
      <c r="AA952" t="s">
        <v>41</v>
      </c>
      <c r="AB952" s="2" t="s">
        <v>1036</v>
      </c>
      <c r="AC952" t="s">
        <v>93</v>
      </c>
      <c r="AD952" t="s">
        <v>96</v>
      </c>
      <c r="AE952" t="s">
        <v>82</v>
      </c>
    </row>
    <row r="953" spans="5:46" ht="409.5" x14ac:dyDescent="0.4">
      <c r="E953">
        <v>1</v>
      </c>
      <c r="F953">
        <v>863</v>
      </c>
      <c r="G953" t="s">
        <v>25</v>
      </c>
      <c r="H953" s="1">
        <v>45573.493750000001</v>
      </c>
      <c r="I953" t="s">
        <v>26</v>
      </c>
      <c r="K953" t="s">
        <v>445</v>
      </c>
      <c r="L953" t="s">
        <v>661</v>
      </c>
      <c r="M953" t="s">
        <v>144</v>
      </c>
      <c r="N953" t="s">
        <v>30</v>
      </c>
      <c r="O953" t="s">
        <v>31</v>
      </c>
      <c r="Q953" t="s">
        <v>114</v>
      </c>
      <c r="R953" t="s">
        <v>48</v>
      </c>
      <c r="U953" t="s">
        <v>103</v>
      </c>
      <c r="V953" t="s">
        <v>63</v>
      </c>
      <c r="W953" t="s">
        <v>91</v>
      </c>
      <c r="X953" t="s">
        <v>39</v>
      </c>
      <c r="Y953" t="s">
        <v>70</v>
      </c>
      <c r="Z953" t="s">
        <v>40</v>
      </c>
      <c r="AA953" t="s">
        <v>41</v>
      </c>
      <c r="AB953" s="2" t="s">
        <v>1037</v>
      </c>
      <c r="AC953" t="s">
        <v>43</v>
      </c>
      <c r="AD953" t="s">
        <v>44</v>
      </c>
      <c r="AE953" t="s">
        <v>81</v>
      </c>
      <c r="AF953" t="s">
        <v>82</v>
      </c>
      <c r="AG953" t="s">
        <v>84</v>
      </c>
      <c r="AH953" t="s">
        <v>85</v>
      </c>
      <c r="AT953" s="2" t="s">
        <v>1038</v>
      </c>
    </row>
    <row r="954" spans="5:46" x14ac:dyDescent="0.4">
      <c r="E954">
        <v>1</v>
      </c>
      <c r="F954">
        <v>863</v>
      </c>
      <c r="G954" t="s">
        <v>25</v>
      </c>
      <c r="H954" s="1">
        <v>45573.492361111108</v>
      </c>
      <c r="I954" t="s">
        <v>26</v>
      </c>
      <c r="K954" t="s">
        <v>445</v>
      </c>
      <c r="L954" t="s">
        <v>661</v>
      </c>
      <c r="M954" t="s">
        <v>56</v>
      </c>
      <c r="N954" t="s">
        <v>57</v>
      </c>
      <c r="O954" t="s">
        <v>31</v>
      </c>
      <c r="Q954" t="s">
        <v>114</v>
      </c>
      <c r="R954" t="s">
        <v>74</v>
      </c>
      <c r="S954" t="s">
        <v>154</v>
      </c>
      <c r="T954" t="s">
        <v>101</v>
      </c>
      <c r="U954" t="s">
        <v>235</v>
      </c>
      <c r="V954" t="s">
        <v>68</v>
      </c>
      <c r="W954" t="s">
        <v>52</v>
      </c>
      <c r="X954" t="s">
        <v>75</v>
      </c>
      <c r="Y954" t="s">
        <v>72</v>
      </c>
      <c r="Z954" t="s">
        <v>40</v>
      </c>
      <c r="AA954" t="s">
        <v>54</v>
      </c>
    </row>
    <row r="955" spans="5:46" x14ac:dyDescent="0.4">
      <c r="E955">
        <v>1</v>
      </c>
      <c r="F955">
        <v>863</v>
      </c>
      <c r="G955" t="s">
        <v>25</v>
      </c>
      <c r="H955" s="1">
        <v>45573.491666666669</v>
      </c>
      <c r="I955" t="s">
        <v>26</v>
      </c>
      <c r="K955" t="s">
        <v>445</v>
      </c>
      <c r="L955" t="s">
        <v>661</v>
      </c>
      <c r="M955" t="s">
        <v>29</v>
      </c>
      <c r="N955" t="s">
        <v>57</v>
      </c>
      <c r="O955" t="s">
        <v>58</v>
      </c>
      <c r="P955" t="s">
        <v>108</v>
      </c>
      <c r="R955" t="s">
        <v>74</v>
      </c>
      <c r="S955" t="s">
        <v>35</v>
      </c>
      <c r="T955" t="s">
        <v>49</v>
      </c>
      <c r="U955" t="s">
        <v>51</v>
      </c>
      <c r="V955" t="s">
        <v>102</v>
      </c>
      <c r="W955" t="s">
        <v>105</v>
      </c>
      <c r="X955" t="s">
        <v>39</v>
      </c>
      <c r="Y955" t="s">
        <v>106</v>
      </c>
      <c r="Z955" t="s">
        <v>180</v>
      </c>
    </row>
    <row r="956" spans="5:46" x14ac:dyDescent="0.4">
      <c r="E956">
        <v>1</v>
      </c>
      <c r="F956">
        <v>863</v>
      </c>
      <c r="G956" t="s">
        <v>25</v>
      </c>
      <c r="H956" s="1">
        <v>45573.491666666669</v>
      </c>
      <c r="I956" t="s">
        <v>26</v>
      </c>
      <c r="K956" t="s">
        <v>445</v>
      </c>
      <c r="L956" t="s">
        <v>661</v>
      </c>
      <c r="M956" t="s">
        <v>73</v>
      </c>
      <c r="N956" t="s">
        <v>57</v>
      </c>
      <c r="O956" t="s">
        <v>58</v>
      </c>
      <c r="P956" t="s">
        <v>134</v>
      </c>
      <c r="R956" t="s">
        <v>60</v>
      </c>
      <c r="S956" t="s">
        <v>34</v>
      </c>
      <c r="T956" t="s">
        <v>74</v>
      </c>
      <c r="U956" t="s">
        <v>50</v>
      </c>
      <c r="V956" t="s">
        <v>37</v>
      </c>
      <c r="W956" t="s">
        <v>75</v>
      </c>
      <c r="X956" t="s">
        <v>125</v>
      </c>
      <c r="Y956" t="s">
        <v>105</v>
      </c>
      <c r="Z956" t="s">
        <v>40</v>
      </c>
      <c r="AA956" t="s">
        <v>41</v>
      </c>
      <c r="AB956" t="s">
        <v>1039</v>
      </c>
      <c r="AC956" t="s">
        <v>43</v>
      </c>
      <c r="AD956" t="s">
        <v>84</v>
      </c>
      <c r="AE956" t="s">
        <v>85</v>
      </c>
    </row>
    <row r="957" spans="5:46" ht="225" x14ac:dyDescent="0.4">
      <c r="E957">
        <v>1</v>
      </c>
      <c r="F957">
        <v>863</v>
      </c>
      <c r="G957" t="s">
        <v>25</v>
      </c>
      <c r="H957" s="1">
        <v>45573.491666666669</v>
      </c>
      <c r="I957" t="s">
        <v>26</v>
      </c>
      <c r="K957" t="s">
        <v>445</v>
      </c>
      <c r="L957" t="s">
        <v>661</v>
      </c>
      <c r="M957" t="s">
        <v>56</v>
      </c>
      <c r="N957" t="s">
        <v>57</v>
      </c>
      <c r="O957" t="s">
        <v>31</v>
      </c>
      <c r="Q957" t="s">
        <v>123</v>
      </c>
      <c r="R957" t="s">
        <v>34</v>
      </c>
      <c r="S957" t="s">
        <v>74</v>
      </c>
      <c r="T957" t="s">
        <v>90</v>
      </c>
      <c r="U957" t="s">
        <v>50</v>
      </c>
      <c r="V957" t="s">
        <v>103</v>
      </c>
      <c r="W957" t="s">
        <v>125</v>
      </c>
      <c r="X957" t="s">
        <v>38</v>
      </c>
      <c r="Y957" t="s">
        <v>71</v>
      </c>
      <c r="Z957" t="s">
        <v>40</v>
      </c>
      <c r="AA957" t="s">
        <v>41</v>
      </c>
      <c r="AB957" s="2" t="s">
        <v>1040</v>
      </c>
      <c r="AC957" t="s">
        <v>78</v>
      </c>
      <c r="AD957" t="s">
        <v>79</v>
      </c>
      <c r="AE957" t="s">
        <v>43</v>
      </c>
      <c r="AF957" t="s">
        <v>44</v>
      </c>
      <c r="AG957" t="s">
        <v>82</v>
      </c>
      <c r="AH957" t="s">
        <v>84</v>
      </c>
      <c r="AI957" t="s">
        <v>85</v>
      </c>
    </row>
    <row r="958" spans="5:46" ht="281.25" x14ac:dyDescent="0.4">
      <c r="E958">
        <v>1</v>
      </c>
      <c r="F958">
        <v>863</v>
      </c>
      <c r="G958" t="s">
        <v>25</v>
      </c>
      <c r="H958" s="1">
        <v>45573.490972222222</v>
      </c>
      <c r="I958" t="s">
        <v>26</v>
      </c>
      <c r="K958" t="s">
        <v>445</v>
      </c>
      <c r="L958" t="s">
        <v>661</v>
      </c>
      <c r="M958" t="s">
        <v>56</v>
      </c>
      <c r="N958" t="s">
        <v>30</v>
      </c>
      <c r="O958" t="s">
        <v>31</v>
      </c>
      <c r="Q958" t="s">
        <v>88</v>
      </c>
      <c r="R958" t="s">
        <v>47</v>
      </c>
      <c r="S958" t="s">
        <v>89</v>
      </c>
      <c r="T958" t="s">
        <v>48</v>
      </c>
      <c r="U958" t="s">
        <v>103</v>
      </c>
      <c r="V958" t="s">
        <v>37</v>
      </c>
      <c r="W958" t="s">
        <v>52</v>
      </c>
      <c r="X958" t="s">
        <v>91</v>
      </c>
      <c r="Y958" t="s">
        <v>38</v>
      </c>
      <c r="Z958" t="s">
        <v>40</v>
      </c>
      <c r="AA958" t="s">
        <v>41</v>
      </c>
      <c r="AB958" s="2" t="s">
        <v>1041</v>
      </c>
      <c r="AC958" t="s">
        <v>79</v>
      </c>
      <c r="AD958" t="s">
        <v>81</v>
      </c>
    </row>
    <row r="959" spans="5:46" x14ac:dyDescent="0.4">
      <c r="E959">
        <v>1</v>
      </c>
      <c r="F959">
        <v>863</v>
      </c>
      <c r="G959" t="s">
        <v>25</v>
      </c>
      <c r="H959" s="1">
        <v>45573.490277777775</v>
      </c>
      <c r="I959" t="s">
        <v>26</v>
      </c>
      <c r="K959" t="s">
        <v>445</v>
      </c>
      <c r="L959" t="s">
        <v>661</v>
      </c>
      <c r="M959" t="s">
        <v>56</v>
      </c>
      <c r="N959" t="s">
        <v>30</v>
      </c>
      <c r="O959" t="s">
        <v>31</v>
      </c>
      <c r="Q959" t="s">
        <v>123</v>
      </c>
      <c r="R959" t="s">
        <v>34</v>
      </c>
      <c r="S959" t="s">
        <v>74</v>
      </c>
      <c r="T959" t="s">
        <v>117</v>
      </c>
      <c r="U959" t="s">
        <v>50</v>
      </c>
      <c r="V959" t="s">
        <v>37</v>
      </c>
      <c r="W959" t="s">
        <v>75</v>
      </c>
      <c r="X959" t="s">
        <v>91</v>
      </c>
      <c r="Z959" t="s">
        <v>40</v>
      </c>
      <c r="AA959" t="s">
        <v>41</v>
      </c>
      <c r="AB959" t="s">
        <v>440</v>
      </c>
      <c r="AC959" t="s">
        <v>189</v>
      </c>
    </row>
    <row r="960" spans="5:46" x14ac:dyDescent="0.4">
      <c r="E960">
        <v>1</v>
      </c>
      <c r="F960">
        <v>863</v>
      </c>
      <c r="G960" t="s">
        <v>25</v>
      </c>
      <c r="H960" s="1">
        <v>45573.490277777775</v>
      </c>
      <c r="I960" t="s">
        <v>26</v>
      </c>
      <c r="K960" t="s">
        <v>445</v>
      </c>
      <c r="L960" t="s">
        <v>661</v>
      </c>
      <c r="M960" t="s">
        <v>56</v>
      </c>
      <c r="N960" t="s">
        <v>46</v>
      </c>
      <c r="O960" t="s">
        <v>58</v>
      </c>
      <c r="P960" t="s">
        <v>108</v>
      </c>
      <c r="R960" t="s">
        <v>34</v>
      </c>
      <c r="S960" t="s">
        <v>74</v>
      </c>
      <c r="T960" t="s">
        <v>90</v>
      </c>
      <c r="U960" t="s">
        <v>103</v>
      </c>
      <c r="V960" t="s">
        <v>115</v>
      </c>
      <c r="W960" t="s">
        <v>125</v>
      </c>
      <c r="X960" t="s">
        <v>38</v>
      </c>
      <c r="Y960" t="s">
        <v>53</v>
      </c>
      <c r="Z960" t="s">
        <v>180</v>
      </c>
    </row>
    <row r="961" spans="5:46" x14ac:dyDescent="0.4">
      <c r="E961">
        <v>1</v>
      </c>
      <c r="F961">
        <v>863</v>
      </c>
      <c r="G961" t="s">
        <v>25</v>
      </c>
      <c r="H961" s="1">
        <v>45573.490277777775</v>
      </c>
      <c r="I961" t="s">
        <v>26</v>
      </c>
      <c r="K961" t="s">
        <v>445</v>
      </c>
      <c r="L961" t="s">
        <v>661</v>
      </c>
      <c r="M961" t="s">
        <v>29</v>
      </c>
      <c r="N961" t="s">
        <v>46</v>
      </c>
      <c r="O961" t="s">
        <v>31</v>
      </c>
      <c r="Q961" t="s">
        <v>114</v>
      </c>
      <c r="R961" t="s">
        <v>34</v>
      </c>
      <c r="S961" t="s">
        <v>74</v>
      </c>
      <c r="T961" t="s">
        <v>110</v>
      </c>
      <c r="U961" t="s">
        <v>50</v>
      </c>
      <c r="V961" t="s">
        <v>103</v>
      </c>
      <c r="W961" t="s">
        <v>64</v>
      </c>
      <c r="X961" t="s">
        <v>52</v>
      </c>
      <c r="Y961" t="s">
        <v>125</v>
      </c>
      <c r="Z961" t="s">
        <v>180</v>
      </c>
    </row>
    <row r="962" spans="5:46" x14ac:dyDescent="0.4">
      <c r="E962">
        <v>1</v>
      </c>
      <c r="F962">
        <v>863</v>
      </c>
      <c r="G962" t="s">
        <v>25</v>
      </c>
      <c r="H962" s="1">
        <v>45573.490277777775</v>
      </c>
      <c r="I962" t="s">
        <v>26</v>
      </c>
      <c r="K962" t="s">
        <v>445</v>
      </c>
      <c r="L962" t="s">
        <v>661</v>
      </c>
      <c r="M962" t="s">
        <v>73</v>
      </c>
      <c r="N962" t="s">
        <v>57</v>
      </c>
      <c r="O962" t="s">
        <v>31</v>
      </c>
      <c r="Q962" t="s">
        <v>114</v>
      </c>
      <c r="R962" t="s">
        <v>33</v>
      </c>
      <c r="S962" t="s">
        <v>47</v>
      </c>
      <c r="T962" t="s">
        <v>48</v>
      </c>
      <c r="U962" t="s">
        <v>51</v>
      </c>
      <c r="V962" t="s">
        <v>103</v>
      </c>
      <c r="W962" t="s">
        <v>91</v>
      </c>
      <c r="X962" t="s">
        <v>53</v>
      </c>
      <c r="Z962" t="s">
        <v>40</v>
      </c>
      <c r="AA962" t="s">
        <v>54</v>
      </c>
    </row>
    <row r="963" spans="5:46" x14ac:dyDescent="0.4">
      <c r="E963">
        <v>1</v>
      </c>
      <c r="F963">
        <v>863</v>
      </c>
      <c r="G963" t="s">
        <v>25</v>
      </c>
      <c r="H963" s="1">
        <v>45573.489583333336</v>
      </c>
      <c r="I963" t="s">
        <v>26</v>
      </c>
      <c r="K963" t="s">
        <v>445</v>
      </c>
      <c r="L963" t="s">
        <v>661</v>
      </c>
      <c r="M963" t="s">
        <v>56</v>
      </c>
      <c r="N963" t="s">
        <v>30</v>
      </c>
      <c r="O963" t="s">
        <v>58</v>
      </c>
      <c r="P963" t="s">
        <v>108</v>
      </c>
      <c r="R963" t="s">
        <v>89</v>
      </c>
      <c r="S963" t="s">
        <v>117</v>
      </c>
      <c r="T963" t="s">
        <v>90</v>
      </c>
      <c r="U963" t="s">
        <v>36</v>
      </c>
      <c r="V963" t="s">
        <v>63</v>
      </c>
      <c r="W963" t="s">
        <v>52</v>
      </c>
      <c r="X963" t="s">
        <v>105</v>
      </c>
      <c r="Y963" t="s">
        <v>111</v>
      </c>
      <c r="Z963" t="s">
        <v>40</v>
      </c>
      <c r="AA963" t="s">
        <v>41</v>
      </c>
      <c r="AB963" t="s">
        <v>440</v>
      </c>
      <c r="AC963" t="s">
        <v>43</v>
      </c>
    </row>
    <row r="964" spans="5:46" x14ac:dyDescent="0.4">
      <c r="E964">
        <v>1</v>
      </c>
      <c r="F964">
        <v>863</v>
      </c>
      <c r="G964" t="s">
        <v>25</v>
      </c>
      <c r="H964" s="1">
        <v>45573.488194444442</v>
      </c>
      <c r="I964" t="s">
        <v>26</v>
      </c>
      <c r="K964" t="s">
        <v>445</v>
      </c>
      <c r="L964" t="s">
        <v>661</v>
      </c>
      <c r="M964" t="s">
        <v>29</v>
      </c>
      <c r="N964" t="s">
        <v>57</v>
      </c>
      <c r="O964" t="s">
        <v>31</v>
      </c>
      <c r="Q964" t="s">
        <v>32</v>
      </c>
      <c r="R964" t="s">
        <v>60</v>
      </c>
      <c r="S964" t="s">
        <v>34</v>
      </c>
      <c r="T964" t="s">
        <v>74</v>
      </c>
      <c r="U964" t="s">
        <v>51</v>
      </c>
      <c r="W964" t="s">
        <v>52</v>
      </c>
      <c r="Z964" t="s">
        <v>180</v>
      </c>
    </row>
    <row r="965" spans="5:46" x14ac:dyDescent="0.4">
      <c r="E965">
        <v>1</v>
      </c>
      <c r="F965">
        <v>863</v>
      </c>
      <c r="G965" t="s">
        <v>25</v>
      </c>
      <c r="H965" s="1">
        <v>45573.487500000003</v>
      </c>
      <c r="I965" t="s">
        <v>26</v>
      </c>
      <c r="K965" t="s">
        <v>445</v>
      </c>
      <c r="L965" t="s">
        <v>661</v>
      </c>
      <c r="M965" t="s">
        <v>56</v>
      </c>
      <c r="N965" t="s">
        <v>57</v>
      </c>
      <c r="O965" t="s">
        <v>31</v>
      </c>
      <c r="Q965" t="s">
        <v>114</v>
      </c>
      <c r="R965" t="s">
        <v>74</v>
      </c>
      <c r="S965" t="s">
        <v>154</v>
      </c>
      <c r="T965" t="s">
        <v>101</v>
      </c>
      <c r="U965" t="s">
        <v>50</v>
      </c>
      <c r="V965" t="s">
        <v>68</v>
      </c>
      <c r="W965" t="s">
        <v>52</v>
      </c>
      <c r="X965" t="s">
        <v>75</v>
      </c>
      <c r="Y965" t="s">
        <v>125</v>
      </c>
      <c r="Z965" t="s">
        <v>40</v>
      </c>
      <c r="AA965" t="s">
        <v>54</v>
      </c>
    </row>
    <row r="966" spans="5:46" x14ac:dyDescent="0.4">
      <c r="E966">
        <v>1</v>
      </c>
      <c r="F966">
        <v>863</v>
      </c>
      <c r="G966" t="s">
        <v>25</v>
      </c>
      <c r="H966" s="1">
        <v>45573.487500000003</v>
      </c>
      <c r="I966" t="s">
        <v>26</v>
      </c>
      <c r="K966" t="s">
        <v>445</v>
      </c>
      <c r="L966" t="s">
        <v>661</v>
      </c>
      <c r="M966" t="s">
        <v>73</v>
      </c>
      <c r="N966" t="s">
        <v>30</v>
      </c>
      <c r="O966" t="s">
        <v>58</v>
      </c>
      <c r="P966" t="s">
        <v>108</v>
      </c>
      <c r="R966" t="s">
        <v>34</v>
      </c>
      <c r="S966" t="s">
        <v>74</v>
      </c>
      <c r="T966" t="s">
        <v>49</v>
      </c>
      <c r="U966" t="s">
        <v>50</v>
      </c>
      <c r="V966" t="s">
        <v>37</v>
      </c>
      <c r="W966" t="s">
        <v>75</v>
      </c>
      <c r="X966" t="s">
        <v>133</v>
      </c>
      <c r="Z966" t="s">
        <v>180</v>
      </c>
    </row>
    <row r="967" spans="5:46" x14ac:dyDescent="0.4">
      <c r="E967">
        <v>1</v>
      </c>
      <c r="F967">
        <v>863</v>
      </c>
      <c r="G967" t="s">
        <v>25</v>
      </c>
      <c r="H967" s="1">
        <v>45573.487500000003</v>
      </c>
      <c r="I967" t="s">
        <v>26</v>
      </c>
      <c r="K967" t="s">
        <v>445</v>
      </c>
      <c r="L967" t="s">
        <v>661</v>
      </c>
      <c r="M967" t="s">
        <v>29</v>
      </c>
      <c r="N967" t="s">
        <v>46</v>
      </c>
      <c r="O967" t="s">
        <v>31</v>
      </c>
      <c r="Q967" t="s">
        <v>114</v>
      </c>
      <c r="R967" t="s">
        <v>34</v>
      </c>
      <c r="S967" t="s">
        <v>74</v>
      </c>
      <c r="T967" t="s">
        <v>117</v>
      </c>
      <c r="U967" t="s">
        <v>50</v>
      </c>
      <c r="V967" t="s">
        <v>102</v>
      </c>
      <c r="W967" t="s">
        <v>52</v>
      </c>
      <c r="X967" t="s">
        <v>125</v>
      </c>
      <c r="Y967" t="s">
        <v>71</v>
      </c>
      <c r="Z967" t="s">
        <v>180</v>
      </c>
    </row>
    <row r="968" spans="5:46" x14ac:dyDescent="0.4">
      <c r="E968">
        <v>1</v>
      </c>
      <c r="F968">
        <v>863</v>
      </c>
      <c r="G968" t="s">
        <v>25</v>
      </c>
      <c r="H968" s="1">
        <v>45573.486805555556</v>
      </c>
      <c r="I968" t="s">
        <v>26</v>
      </c>
      <c r="K968" t="s">
        <v>445</v>
      </c>
      <c r="L968" t="s">
        <v>661</v>
      </c>
      <c r="M968" t="s">
        <v>29</v>
      </c>
      <c r="N968" t="s">
        <v>46</v>
      </c>
      <c r="O968" t="s">
        <v>58</v>
      </c>
      <c r="P968" t="s">
        <v>108</v>
      </c>
      <c r="U968" t="s">
        <v>50</v>
      </c>
      <c r="V968" t="s">
        <v>115</v>
      </c>
      <c r="W968" t="s">
        <v>64</v>
      </c>
      <c r="X968" t="s">
        <v>52</v>
      </c>
      <c r="Y968" t="s">
        <v>139</v>
      </c>
      <c r="Z968" t="s">
        <v>40</v>
      </c>
      <c r="AA968" t="s">
        <v>41</v>
      </c>
      <c r="AB968" t="s">
        <v>1042</v>
      </c>
      <c r="AC968" t="s">
        <v>82</v>
      </c>
    </row>
    <row r="969" spans="5:46" ht="75" x14ac:dyDescent="0.4">
      <c r="E969">
        <v>1</v>
      </c>
      <c r="F969">
        <v>863</v>
      </c>
      <c r="G969" t="s">
        <v>25</v>
      </c>
      <c r="H969" s="1">
        <v>45573.486805555556</v>
      </c>
      <c r="I969" t="s">
        <v>26</v>
      </c>
      <c r="K969" t="s">
        <v>445</v>
      </c>
      <c r="L969" t="s">
        <v>661</v>
      </c>
      <c r="M969" t="s">
        <v>73</v>
      </c>
      <c r="N969" t="s">
        <v>30</v>
      </c>
      <c r="O969" t="s">
        <v>31</v>
      </c>
      <c r="Q969" t="s">
        <v>114</v>
      </c>
      <c r="R969" t="s">
        <v>33</v>
      </c>
      <c r="S969" t="s">
        <v>34</v>
      </c>
      <c r="T969" t="s">
        <v>110</v>
      </c>
      <c r="U969" t="s">
        <v>132</v>
      </c>
      <c r="V969" t="s">
        <v>103</v>
      </c>
      <c r="W969" t="s">
        <v>75</v>
      </c>
      <c r="Z969" t="s">
        <v>40</v>
      </c>
      <c r="AA969" t="s">
        <v>41</v>
      </c>
      <c r="AB969" s="2" t="s">
        <v>1043</v>
      </c>
      <c r="AC969" t="s">
        <v>82</v>
      </c>
    </row>
    <row r="970" spans="5:46" x14ac:dyDescent="0.4">
      <c r="E970">
        <v>1</v>
      </c>
      <c r="F970">
        <v>863</v>
      </c>
      <c r="G970" t="s">
        <v>25</v>
      </c>
      <c r="H970" s="1">
        <v>45573.486805555556</v>
      </c>
      <c r="I970" t="s">
        <v>26</v>
      </c>
      <c r="K970" t="s">
        <v>418</v>
      </c>
      <c r="L970" t="s">
        <v>661</v>
      </c>
      <c r="M970" t="s">
        <v>56</v>
      </c>
      <c r="N970" t="s">
        <v>30</v>
      </c>
      <c r="O970" t="s">
        <v>58</v>
      </c>
      <c r="P970" t="s">
        <v>1044</v>
      </c>
      <c r="R970" t="s">
        <v>74</v>
      </c>
      <c r="S970" t="s">
        <v>61</v>
      </c>
      <c r="T970" t="s">
        <v>154</v>
      </c>
      <c r="U970" t="s">
        <v>50</v>
      </c>
      <c r="V970" t="s">
        <v>103</v>
      </c>
      <c r="W970" t="s">
        <v>91</v>
      </c>
      <c r="X970" t="s">
        <v>70</v>
      </c>
      <c r="Y970" t="s">
        <v>106</v>
      </c>
      <c r="Z970" t="s">
        <v>40</v>
      </c>
      <c r="AA970" t="s">
        <v>54</v>
      </c>
    </row>
    <row r="971" spans="5:46" x14ac:dyDescent="0.4">
      <c r="E971">
        <v>1</v>
      </c>
      <c r="F971">
        <v>863</v>
      </c>
      <c r="G971" t="s">
        <v>25</v>
      </c>
      <c r="H971" s="1">
        <v>45573.486111111109</v>
      </c>
      <c r="I971" t="s">
        <v>26</v>
      </c>
      <c r="K971" t="s">
        <v>445</v>
      </c>
      <c r="L971" t="s">
        <v>661</v>
      </c>
      <c r="M971" t="s">
        <v>144</v>
      </c>
      <c r="N971" t="s">
        <v>57</v>
      </c>
      <c r="O971" t="s">
        <v>58</v>
      </c>
      <c r="P971" t="s">
        <v>134</v>
      </c>
      <c r="R971" t="s">
        <v>60</v>
      </c>
      <c r="U971" t="s">
        <v>50</v>
      </c>
      <c r="W971" t="s">
        <v>75</v>
      </c>
      <c r="Z971" t="s">
        <v>180</v>
      </c>
    </row>
    <row r="972" spans="5:46" x14ac:dyDescent="0.4">
      <c r="E972">
        <v>1</v>
      </c>
      <c r="F972">
        <v>863</v>
      </c>
      <c r="G972" t="s">
        <v>25</v>
      </c>
      <c r="H972" s="1">
        <v>45573.48541666667</v>
      </c>
      <c r="I972" t="s">
        <v>26</v>
      </c>
      <c r="K972" t="s">
        <v>445</v>
      </c>
      <c r="L972" t="s">
        <v>661</v>
      </c>
      <c r="M972" t="s">
        <v>73</v>
      </c>
      <c r="N972" t="s">
        <v>57</v>
      </c>
      <c r="O972" t="s">
        <v>31</v>
      </c>
      <c r="Q972" t="s">
        <v>1045</v>
      </c>
      <c r="R972" t="s">
        <v>34</v>
      </c>
      <c r="S972" t="s">
        <v>74</v>
      </c>
      <c r="T972" t="s">
        <v>48</v>
      </c>
      <c r="U972" t="s">
        <v>50</v>
      </c>
      <c r="V972" t="s">
        <v>37</v>
      </c>
      <c r="W972" t="s">
        <v>75</v>
      </c>
      <c r="X972" t="s">
        <v>70</v>
      </c>
      <c r="Y972" t="s">
        <v>71</v>
      </c>
      <c r="Z972" t="s">
        <v>40</v>
      </c>
      <c r="AA972" t="s">
        <v>54</v>
      </c>
    </row>
    <row r="973" spans="5:46" x14ac:dyDescent="0.4">
      <c r="E973">
        <v>1</v>
      </c>
      <c r="F973">
        <v>863</v>
      </c>
      <c r="G973" t="s">
        <v>25</v>
      </c>
      <c r="H973" s="1">
        <v>45573.484027777777</v>
      </c>
      <c r="I973" t="s">
        <v>26</v>
      </c>
      <c r="K973" t="s">
        <v>445</v>
      </c>
      <c r="L973" t="s">
        <v>661</v>
      </c>
      <c r="M973" t="s">
        <v>56</v>
      </c>
      <c r="N973" t="s">
        <v>30</v>
      </c>
      <c r="O973" t="s">
        <v>58</v>
      </c>
      <c r="P973" t="s">
        <v>134</v>
      </c>
      <c r="R973" t="s">
        <v>34</v>
      </c>
      <c r="S973" t="s">
        <v>74</v>
      </c>
      <c r="T973" t="s">
        <v>110</v>
      </c>
      <c r="U973" t="s">
        <v>51</v>
      </c>
      <c r="V973" t="s">
        <v>115</v>
      </c>
      <c r="W973" t="s">
        <v>75</v>
      </c>
      <c r="X973" t="s">
        <v>105</v>
      </c>
      <c r="Y973" t="s">
        <v>70</v>
      </c>
      <c r="Z973" t="s">
        <v>40</v>
      </c>
      <c r="AA973" t="s">
        <v>41</v>
      </c>
      <c r="AB973" t="s">
        <v>875</v>
      </c>
      <c r="AC973" t="s">
        <v>78</v>
      </c>
      <c r="AD973" t="s">
        <v>80</v>
      </c>
      <c r="AE973" t="s">
        <v>43</v>
      </c>
    </row>
    <row r="974" spans="5:46" x14ac:dyDescent="0.4">
      <c r="E974">
        <v>1</v>
      </c>
      <c r="F974">
        <v>863</v>
      </c>
      <c r="G974" t="s">
        <v>25</v>
      </c>
      <c r="H974" s="1">
        <v>45573.481249999997</v>
      </c>
      <c r="I974" t="s">
        <v>26</v>
      </c>
      <c r="K974" t="s">
        <v>55</v>
      </c>
      <c r="L974" t="s">
        <v>147</v>
      </c>
      <c r="M974" t="s">
        <v>56</v>
      </c>
      <c r="N974" t="s">
        <v>30</v>
      </c>
      <c r="O974" t="s">
        <v>31</v>
      </c>
      <c r="Q974" t="s">
        <v>1046</v>
      </c>
      <c r="R974" t="s">
        <v>34</v>
      </c>
      <c r="S974" t="s">
        <v>74</v>
      </c>
      <c r="T974" t="s">
        <v>154</v>
      </c>
      <c r="U974" t="s">
        <v>50</v>
      </c>
      <c r="V974" t="s">
        <v>102</v>
      </c>
      <c r="W974" t="s">
        <v>75</v>
      </c>
      <c r="X974" t="s">
        <v>109</v>
      </c>
      <c r="Y974" t="s">
        <v>111</v>
      </c>
      <c r="Z974" t="s">
        <v>40</v>
      </c>
      <c r="AA974" t="s">
        <v>41</v>
      </c>
      <c r="AB974" t="s">
        <v>1047</v>
      </c>
      <c r="AC974" t="s">
        <v>78</v>
      </c>
      <c r="AT974" t="s">
        <v>1048</v>
      </c>
    </row>
    <row r="975" spans="5:46" x14ac:dyDescent="0.4">
      <c r="E975">
        <v>1</v>
      </c>
      <c r="F975">
        <v>863</v>
      </c>
      <c r="G975" t="s">
        <v>25</v>
      </c>
      <c r="H975" s="1">
        <v>45573.480555555558</v>
      </c>
      <c r="I975" t="s">
        <v>26</v>
      </c>
      <c r="K975" t="s">
        <v>27</v>
      </c>
      <c r="L975" t="s">
        <v>147</v>
      </c>
      <c r="M975" t="s">
        <v>73</v>
      </c>
      <c r="N975" t="s">
        <v>57</v>
      </c>
      <c r="O975" t="s">
        <v>58</v>
      </c>
      <c r="P975" t="s">
        <v>134</v>
      </c>
      <c r="R975" t="s">
        <v>33</v>
      </c>
      <c r="S975" t="s">
        <v>34</v>
      </c>
      <c r="T975" t="s">
        <v>74</v>
      </c>
      <c r="U975" t="s">
        <v>36</v>
      </c>
      <c r="V975" t="s">
        <v>102</v>
      </c>
      <c r="W975" t="s">
        <v>52</v>
      </c>
      <c r="X975" t="s">
        <v>105</v>
      </c>
      <c r="Y975" t="s">
        <v>91</v>
      </c>
      <c r="Z975" t="s">
        <v>40</v>
      </c>
      <c r="AA975" t="s">
        <v>54</v>
      </c>
      <c r="AT975" t="s">
        <v>1049</v>
      </c>
    </row>
    <row r="976" spans="5:46" x14ac:dyDescent="0.4">
      <c r="E976">
        <v>1</v>
      </c>
      <c r="F976">
        <v>863</v>
      </c>
      <c r="G976" t="s">
        <v>25</v>
      </c>
      <c r="H976" s="1">
        <v>45573.479166666664</v>
      </c>
      <c r="I976" t="s">
        <v>26</v>
      </c>
      <c r="K976" t="s">
        <v>27</v>
      </c>
      <c r="L976" t="s">
        <v>147</v>
      </c>
      <c r="M976" t="s">
        <v>73</v>
      </c>
      <c r="N976" t="s">
        <v>57</v>
      </c>
      <c r="O976" t="s">
        <v>58</v>
      </c>
      <c r="P976" t="s">
        <v>108</v>
      </c>
      <c r="R976" t="s">
        <v>74</v>
      </c>
      <c r="S976" t="s">
        <v>49</v>
      </c>
      <c r="T976" t="s">
        <v>101</v>
      </c>
      <c r="U976" t="s">
        <v>50</v>
      </c>
      <c r="W976" t="s">
        <v>105</v>
      </c>
      <c r="X976" t="s">
        <v>99</v>
      </c>
      <c r="Z976" t="s">
        <v>180</v>
      </c>
      <c r="AT976" t="s">
        <v>183</v>
      </c>
    </row>
    <row r="977" spans="5:46" x14ac:dyDescent="0.4">
      <c r="E977">
        <v>1</v>
      </c>
      <c r="F977">
        <v>863</v>
      </c>
      <c r="G977" t="s">
        <v>25</v>
      </c>
      <c r="H977" s="1">
        <v>45573.476388888892</v>
      </c>
      <c r="I977" t="s">
        <v>26</v>
      </c>
      <c r="K977" t="s">
        <v>55</v>
      </c>
      <c r="L977" t="s">
        <v>147</v>
      </c>
      <c r="M977" t="s">
        <v>73</v>
      </c>
      <c r="N977" t="s">
        <v>57</v>
      </c>
      <c r="O977" t="s">
        <v>58</v>
      </c>
      <c r="P977" t="s">
        <v>108</v>
      </c>
      <c r="R977" t="s">
        <v>60</v>
      </c>
      <c r="S977" t="s">
        <v>61</v>
      </c>
      <c r="T977" t="s">
        <v>110</v>
      </c>
      <c r="U977" t="s">
        <v>50</v>
      </c>
      <c r="V977" t="s">
        <v>103</v>
      </c>
      <c r="W977" t="s">
        <v>64</v>
      </c>
      <c r="X977" t="s">
        <v>91</v>
      </c>
      <c r="Y977" t="s">
        <v>99</v>
      </c>
      <c r="Z977" t="s">
        <v>40</v>
      </c>
      <c r="AA977" t="s">
        <v>54</v>
      </c>
    </row>
    <row r="978" spans="5:46" x14ac:dyDescent="0.4">
      <c r="E978">
        <v>1</v>
      </c>
      <c r="F978">
        <v>863</v>
      </c>
      <c r="G978" t="s">
        <v>25</v>
      </c>
      <c r="H978" s="1">
        <v>45573.474305555559</v>
      </c>
      <c r="I978" t="s">
        <v>26</v>
      </c>
      <c r="K978" t="s">
        <v>45</v>
      </c>
      <c r="L978" t="s">
        <v>147</v>
      </c>
      <c r="M978" t="s">
        <v>73</v>
      </c>
      <c r="N978" t="s">
        <v>57</v>
      </c>
      <c r="O978" t="s">
        <v>58</v>
      </c>
      <c r="P978" t="s">
        <v>108</v>
      </c>
      <c r="R978" t="s">
        <v>34</v>
      </c>
      <c r="S978" t="s">
        <v>74</v>
      </c>
      <c r="T978" t="s">
        <v>35</v>
      </c>
      <c r="U978" t="s">
        <v>50</v>
      </c>
      <c r="W978" t="s">
        <v>91</v>
      </c>
      <c r="Z978" t="s">
        <v>40</v>
      </c>
      <c r="AA978" t="s">
        <v>41</v>
      </c>
      <c r="AB978" t="s">
        <v>1050</v>
      </c>
      <c r="AC978" t="s">
        <v>84</v>
      </c>
      <c r="AD978" t="s">
        <v>85</v>
      </c>
    </row>
    <row r="979" spans="5:46" x14ac:dyDescent="0.4">
      <c r="E979">
        <v>1</v>
      </c>
      <c r="F979">
        <v>863</v>
      </c>
      <c r="G979" t="s">
        <v>25</v>
      </c>
      <c r="H979" s="1">
        <v>45573.473611111112</v>
      </c>
      <c r="I979" t="s">
        <v>26</v>
      </c>
      <c r="K979" t="s">
        <v>27</v>
      </c>
      <c r="L979" t="s">
        <v>147</v>
      </c>
      <c r="M979" t="s">
        <v>56</v>
      </c>
      <c r="N979" t="s">
        <v>30</v>
      </c>
      <c r="O979" t="s">
        <v>31</v>
      </c>
      <c r="Q979" t="s">
        <v>123</v>
      </c>
      <c r="R979" t="s">
        <v>34</v>
      </c>
      <c r="S979" t="s">
        <v>61</v>
      </c>
      <c r="T979" t="s">
        <v>154</v>
      </c>
      <c r="U979" t="s">
        <v>50</v>
      </c>
      <c r="V979" t="s">
        <v>115</v>
      </c>
      <c r="W979" t="s">
        <v>125</v>
      </c>
      <c r="X979" t="s">
        <v>105</v>
      </c>
      <c r="Y979" t="s">
        <v>38</v>
      </c>
      <c r="Z979" t="s">
        <v>40</v>
      </c>
      <c r="AA979" t="s">
        <v>41</v>
      </c>
      <c r="AB979" t="s">
        <v>1051</v>
      </c>
      <c r="AC979" t="s">
        <v>78</v>
      </c>
      <c r="AD979" t="s">
        <v>43</v>
      </c>
      <c r="AE979" t="s">
        <v>82</v>
      </c>
      <c r="AF979" t="s">
        <v>83</v>
      </c>
      <c r="AG979" t="s">
        <v>84</v>
      </c>
      <c r="AH979" t="s">
        <v>85</v>
      </c>
      <c r="AT979" t="s">
        <v>468</v>
      </c>
    </row>
    <row r="980" spans="5:46" x14ac:dyDescent="0.4">
      <c r="E980">
        <v>1</v>
      </c>
      <c r="F980">
        <v>863</v>
      </c>
      <c r="G980" t="s">
        <v>25</v>
      </c>
      <c r="H980" s="1">
        <v>45573.473611111112</v>
      </c>
      <c r="I980" t="s">
        <v>26</v>
      </c>
      <c r="K980" t="s">
        <v>27</v>
      </c>
      <c r="L980" t="s">
        <v>147</v>
      </c>
      <c r="M980" t="s">
        <v>29</v>
      </c>
      <c r="N980" t="s">
        <v>46</v>
      </c>
      <c r="O980" t="s">
        <v>31</v>
      </c>
      <c r="Q980" t="s">
        <v>114</v>
      </c>
      <c r="R980" t="s">
        <v>48</v>
      </c>
      <c r="U980" t="s">
        <v>50</v>
      </c>
      <c r="V980" t="s">
        <v>51</v>
      </c>
      <c r="W980" t="s">
        <v>125</v>
      </c>
      <c r="X980" t="s">
        <v>91</v>
      </c>
      <c r="Z980" t="s">
        <v>40</v>
      </c>
      <c r="AA980" t="s">
        <v>41</v>
      </c>
      <c r="AB980" t="s">
        <v>322</v>
      </c>
      <c r="AC980" t="s">
        <v>93</v>
      </c>
      <c r="AT980" t="s">
        <v>1052</v>
      </c>
    </row>
    <row r="981" spans="5:46" x14ac:dyDescent="0.4">
      <c r="E981">
        <v>1</v>
      </c>
      <c r="F981">
        <v>863</v>
      </c>
      <c r="G981" t="s">
        <v>25</v>
      </c>
      <c r="H981" s="1">
        <v>45573.470833333333</v>
      </c>
      <c r="I981" t="s">
        <v>26</v>
      </c>
    </row>
    <row r="982" spans="5:46" x14ac:dyDescent="0.4">
      <c r="E982">
        <v>1</v>
      </c>
      <c r="F982">
        <v>863</v>
      </c>
      <c r="G982" t="s">
        <v>25</v>
      </c>
      <c r="H982" s="1">
        <v>45573.464583333334</v>
      </c>
      <c r="I982" t="s">
        <v>26</v>
      </c>
      <c r="K982" t="s">
        <v>142</v>
      </c>
      <c r="L982" t="s">
        <v>1053</v>
      </c>
      <c r="M982" t="s">
        <v>144</v>
      </c>
      <c r="N982" t="s">
        <v>57</v>
      </c>
      <c r="O982" t="s">
        <v>31</v>
      </c>
      <c r="Q982" t="s">
        <v>123</v>
      </c>
      <c r="R982" t="s">
        <v>34</v>
      </c>
      <c r="S982" t="s">
        <v>118</v>
      </c>
      <c r="T982" t="s">
        <v>90</v>
      </c>
      <c r="U982" t="s">
        <v>50</v>
      </c>
      <c r="V982" t="s">
        <v>37</v>
      </c>
      <c r="W982" t="s">
        <v>64</v>
      </c>
      <c r="X982" t="s">
        <v>75</v>
      </c>
      <c r="Y982" t="s">
        <v>125</v>
      </c>
      <c r="Z982" t="s">
        <v>180</v>
      </c>
    </row>
    <row r="983" spans="5:46" x14ac:dyDescent="0.4">
      <c r="E983">
        <v>1</v>
      </c>
      <c r="F983">
        <v>863</v>
      </c>
      <c r="G983" t="s">
        <v>25</v>
      </c>
      <c r="H983" s="1">
        <v>45573.45</v>
      </c>
      <c r="I983" t="s">
        <v>26</v>
      </c>
      <c r="L983" t="s">
        <v>147</v>
      </c>
      <c r="M983" t="s">
        <v>29</v>
      </c>
      <c r="N983" t="s">
        <v>122</v>
      </c>
      <c r="O983" t="s">
        <v>58</v>
      </c>
      <c r="P983" t="s">
        <v>134</v>
      </c>
      <c r="R983" t="s">
        <v>33</v>
      </c>
      <c r="U983" t="s">
        <v>102</v>
      </c>
      <c r="W983" t="s">
        <v>91</v>
      </c>
      <c r="Z983" t="s">
        <v>40</v>
      </c>
      <c r="AA983" t="s">
        <v>54</v>
      </c>
    </row>
    <row r="984" spans="5:46" x14ac:dyDescent="0.4">
      <c r="E984">
        <v>1</v>
      </c>
      <c r="F984">
        <v>863</v>
      </c>
      <c r="G984" t="s">
        <v>25</v>
      </c>
      <c r="H984" s="1">
        <v>45573.448611111111</v>
      </c>
      <c r="I984" t="s">
        <v>26</v>
      </c>
      <c r="K984" t="s">
        <v>55</v>
      </c>
      <c r="L984" t="s">
        <v>147</v>
      </c>
      <c r="M984" t="s">
        <v>73</v>
      </c>
      <c r="N984" t="s">
        <v>57</v>
      </c>
      <c r="O984" t="s">
        <v>58</v>
      </c>
      <c r="P984" t="s">
        <v>134</v>
      </c>
      <c r="R984" t="s">
        <v>74</v>
      </c>
      <c r="S984" t="s">
        <v>48</v>
      </c>
      <c r="U984" t="s">
        <v>50</v>
      </c>
      <c r="V984" t="s">
        <v>103</v>
      </c>
      <c r="W984" t="s">
        <v>52</v>
      </c>
      <c r="Z984" t="s">
        <v>40</v>
      </c>
      <c r="AA984" t="s">
        <v>54</v>
      </c>
    </row>
    <row r="985" spans="5:46" x14ac:dyDescent="0.4">
      <c r="E985">
        <v>1</v>
      </c>
      <c r="F985">
        <v>863</v>
      </c>
      <c r="G985" t="s">
        <v>25</v>
      </c>
      <c r="H985" s="1">
        <v>45573.447222222225</v>
      </c>
      <c r="I985" t="s">
        <v>26</v>
      </c>
      <c r="K985" t="s">
        <v>55</v>
      </c>
      <c r="L985" t="s">
        <v>147</v>
      </c>
      <c r="M985" t="s">
        <v>29</v>
      </c>
      <c r="N985" t="s">
        <v>57</v>
      </c>
      <c r="O985" t="s">
        <v>58</v>
      </c>
      <c r="P985" t="s">
        <v>108</v>
      </c>
      <c r="R985" t="s">
        <v>33</v>
      </c>
      <c r="S985" t="s">
        <v>34</v>
      </c>
      <c r="T985" t="s">
        <v>61</v>
      </c>
      <c r="U985" t="s">
        <v>36</v>
      </c>
      <c r="V985" t="s">
        <v>115</v>
      </c>
      <c r="W985" t="s">
        <v>52</v>
      </c>
      <c r="X985" t="s">
        <v>125</v>
      </c>
      <c r="Y985" t="s">
        <v>133</v>
      </c>
      <c r="Z985" t="s">
        <v>40</v>
      </c>
      <c r="AA985" t="s">
        <v>41</v>
      </c>
      <c r="AB985" t="s">
        <v>1054</v>
      </c>
      <c r="AC985" t="s">
        <v>79</v>
      </c>
      <c r="AD985" t="s">
        <v>93</v>
      </c>
      <c r="AE985" t="s">
        <v>82</v>
      </c>
      <c r="AF985" t="s">
        <v>97</v>
      </c>
    </row>
    <row r="986" spans="5:46" x14ac:dyDescent="0.4">
      <c r="E986">
        <v>1</v>
      </c>
      <c r="F986">
        <v>863</v>
      </c>
      <c r="G986" t="s">
        <v>25</v>
      </c>
      <c r="H986" s="1">
        <v>45573.445138888892</v>
      </c>
      <c r="I986" t="s">
        <v>26</v>
      </c>
      <c r="K986" t="s">
        <v>55</v>
      </c>
      <c r="L986" t="s">
        <v>147</v>
      </c>
      <c r="M986" t="s">
        <v>65</v>
      </c>
      <c r="N986" t="s">
        <v>57</v>
      </c>
      <c r="O986" t="s">
        <v>31</v>
      </c>
      <c r="Q986" t="s">
        <v>1055</v>
      </c>
      <c r="R986" t="s">
        <v>33</v>
      </c>
      <c r="S986" t="s">
        <v>60</v>
      </c>
      <c r="T986" t="s">
        <v>34</v>
      </c>
      <c r="U986" t="s">
        <v>115</v>
      </c>
      <c r="W986" t="s">
        <v>133</v>
      </c>
      <c r="Z986" t="s">
        <v>180</v>
      </c>
    </row>
    <row r="987" spans="5:46" x14ac:dyDescent="0.4">
      <c r="E987">
        <v>1</v>
      </c>
      <c r="F987">
        <v>863</v>
      </c>
      <c r="G987" t="s">
        <v>25</v>
      </c>
      <c r="H987" s="1">
        <v>45573.395833333336</v>
      </c>
      <c r="I987" t="s">
        <v>26</v>
      </c>
      <c r="K987" t="s">
        <v>27</v>
      </c>
      <c r="L987" t="s">
        <v>147</v>
      </c>
      <c r="M987" t="s">
        <v>56</v>
      </c>
      <c r="N987" t="s">
        <v>57</v>
      </c>
      <c r="O987" t="s">
        <v>31</v>
      </c>
      <c r="Q987" t="s">
        <v>104</v>
      </c>
      <c r="R987" t="s">
        <v>47</v>
      </c>
      <c r="S987" t="s">
        <v>61</v>
      </c>
      <c r="T987" t="s">
        <v>48</v>
      </c>
      <c r="U987" t="s">
        <v>50</v>
      </c>
      <c r="V987" t="s">
        <v>103</v>
      </c>
      <c r="W987" t="s">
        <v>91</v>
      </c>
      <c r="X987" t="s">
        <v>162</v>
      </c>
      <c r="Z987" t="s">
        <v>40</v>
      </c>
      <c r="AA987" t="s">
        <v>41</v>
      </c>
      <c r="AB987" t="s">
        <v>1056</v>
      </c>
      <c r="AC987" t="s">
        <v>83</v>
      </c>
      <c r="AD987" t="s">
        <v>84</v>
      </c>
      <c r="AE987" t="s">
        <v>85</v>
      </c>
      <c r="AT987" t="s">
        <v>1057</v>
      </c>
    </row>
    <row r="988" spans="5:46" x14ac:dyDescent="0.4">
      <c r="E988">
        <v>1</v>
      </c>
      <c r="F988">
        <v>863</v>
      </c>
      <c r="G988" t="s">
        <v>25</v>
      </c>
      <c r="H988" s="1">
        <v>45573.38958333333</v>
      </c>
      <c r="I988" t="s">
        <v>26</v>
      </c>
      <c r="K988" t="s">
        <v>237</v>
      </c>
      <c r="L988" t="s">
        <v>617</v>
      </c>
      <c r="M988" t="s">
        <v>29</v>
      </c>
      <c r="N988" t="s">
        <v>30</v>
      </c>
      <c r="O988" t="s">
        <v>31</v>
      </c>
      <c r="Q988" t="s">
        <v>104</v>
      </c>
      <c r="R988" t="s">
        <v>34</v>
      </c>
      <c r="S988" t="s">
        <v>74</v>
      </c>
      <c r="U988" t="s">
        <v>51</v>
      </c>
      <c r="V988" t="s">
        <v>103</v>
      </c>
      <c r="W988" t="s">
        <v>52</v>
      </c>
      <c r="X988" t="s">
        <v>91</v>
      </c>
      <c r="Z988" t="s">
        <v>40</v>
      </c>
      <c r="AA988" t="s">
        <v>41</v>
      </c>
      <c r="AB988" t="s">
        <v>1058</v>
      </c>
      <c r="AC988" t="s">
        <v>82</v>
      </c>
      <c r="AT988" t="s">
        <v>873</v>
      </c>
    </row>
    <row r="989" spans="5:46" ht="409.5" x14ac:dyDescent="0.4">
      <c r="E989">
        <v>1</v>
      </c>
      <c r="F989">
        <v>863</v>
      </c>
      <c r="G989" t="s">
        <v>25</v>
      </c>
      <c r="H989" s="1">
        <v>45573.388888888891</v>
      </c>
      <c r="I989" t="s">
        <v>26</v>
      </c>
      <c r="K989" t="s">
        <v>237</v>
      </c>
      <c r="L989" t="s">
        <v>617</v>
      </c>
      <c r="M989" t="s">
        <v>73</v>
      </c>
      <c r="N989" t="s">
        <v>57</v>
      </c>
      <c r="O989" t="s">
        <v>58</v>
      </c>
      <c r="P989" t="s">
        <v>108</v>
      </c>
      <c r="R989" t="s">
        <v>74</v>
      </c>
      <c r="S989" t="s">
        <v>101</v>
      </c>
      <c r="T989" t="s">
        <v>90</v>
      </c>
      <c r="U989" t="s">
        <v>50</v>
      </c>
      <c r="V989" t="s">
        <v>103</v>
      </c>
      <c r="W989" t="s">
        <v>52</v>
      </c>
      <c r="X989" t="s">
        <v>178</v>
      </c>
      <c r="Y989" t="s">
        <v>71</v>
      </c>
      <c r="Z989" t="s">
        <v>40</v>
      </c>
      <c r="AA989" t="s">
        <v>41</v>
      </c>
      <c r="AB989" s="2" t="s">
        <v>1059</v>
      </c>
      <c r="AC989" t="s">
        <v>78</v>
      </c>
      <c r="AD989" t="s">
        <v>93</v>
      </c>
      <c r="AE989" t="s">
        <v>44</v>
      </c>
    </row>
    <row r="990" spans="5:46" x14ac:dyDescent="0.4">
      <c r="E990">
        <v>1</v>
      </c>
      <c r="F990">
        <v>863</v>
      </c>
      <c r="G990" t="s">
        <v>25</v>
      </c>
      <c r="H990" s="1">
        <v>45573.388888888891</v>
      </c>
      <c r="I990" t="s">
        <v>26</v>
      </c>
      <c r="K990" t="s">
        <v>237</v>
      </c>
      <c r="L990" t="s">
        <v>617</v>
      </c>
      <c r="M990" t="s">
        <v>56</v>
      </c>
      <c r="N990" t="s">
        <v>57</v>
      </c>
      <c r="O990" t="s">
        <v>58</v>
      </c>
      <c r="P990" t="s">
        <v>212</v>
      </c>
      <c r="R990" t="s">
        <v>33</v>
      </c>
      <c r="S990" t="s">
        <v>34</v>
      </c>
      <c r="T990" t="s">
        <v>74</v>
      </c>
      <c r="U990" t="s">
        <v>50</v>
      </c>
      <c r="V990" t="s">
        <v>103</v>
      </c>
      <c r="W990" t="s">
        <v>52</v>
      </c>
      <c r="X990" t="s">
        <v>105</v>
      </c>
      <c r="Y990" t="s">
        <v>91</v>
      </c>
      <c r="Z990" t="s">
        <v>40</v>
      </c>
      <c r="AA990" t="s">
        <v>41</v>
      </c>
      <c r="AB990" t="s">
        <v>1060</v>
      </c>
      <c r="AC990" t="s">
        <v>77</v>
      </c>
      <c r="AT990" t="s">
        <v>303</v>
      </c>
    </row>
    <row r="991" spans="5:46" x14ac:dyDescent="0.4">
      <c r="E991">
        <v>1</v>
      </c>
      <c r="F991">
        <v>863</v>
      </c>
      <c r="G991" t="s">
        <v>25</v>
      </c>
      <c r="H991" s="1">
        <v>45573.388194444444</v>
      </c>
      <c r="I991" t="s">
        <v>26</v>
      </c>
      <c r="K991" t="s">
        <v>142</v>
      </c>
      <c r="L991" t="s">
        <v>617</v>
      </c>
      <c r="M991" t="s">
        <v>29</v>
      </c>
      <c r="N991" t="s">
        <v>30</v>
      </c>
      <c r="O991" t="s">
        <v>58</v>
      </c>
      <c r="P991" t="s">
        <v>108</v>
      </c>
      <c r="R991" t="s">
        <v>74</v>
      </c>
      <c r="S991" t="s">
        <v>61</v>
      </c>
      <c r="T991" t="s">
        <v>101</v>
      </c>
      <c r="U991" t="s">
        <v>50</v>
      </c>
      <c r="V991" t="s">
        <v>37</v>
      </c>
      <c r="W991" t="s">
        <v>52</v>
      </c>
      <c r="X991" t="s">
        <v>75</v>
      </c>
      <c r="Y991" t="s">
        <v>70</v>
      </c>
      <c r="Z991" t="s">
        <v>40</v>
      </c>
      <c r="AA991" t="s">
        <v>41</v>
      </c>
      <c r="AB991" t="s">
        <v>1061</v>
      </c>
      <c r="AC991" t="s">
        <v>78</v>
      </c>
      <c r="AD991" t="s">
        <v>93</v>
      </c>
      <c r="AE991" t="s">
        <v>43</v>
      </c>
      <c r="AF991" t="s">
        <v>44</v>
      </c>
      <c r="AG991" t="s">
        <v>174</v>
      </c>
      <c r="AT991" t="s">
        <v>222</v>
      </c>
    </row>
    <row r="992" spans="5:46" x14ac:dyDescent="0.4">
      <c r="E992">
        <v>1</v>
      </c>
      <c r="F992">
        <v>863</v>
      </c>
      <c r="G992" t="s">
        <v>25</v>
      </c>
      <c r="H992" s="1">
        <v>45573.387499999997</v>
      </c>
      <c r="I992" t="s">
        <v>26</v>
      </c>
    </row>
    <row r="993" spans="5:46" ht="112.5" x14ac:dyDescent="0.4">
      <c r="E993">
        <v>1</v>
      </c>
      <c r="F993">
        <v>863</v>
      </c>
      <c r="G993" t="s">
        <v>25</v>
      </c>
      <c r="H993" s="1">
        <v>45573.387499999997</v>
      </c>
      <c r="I993" t="s">
        <v>26</v>
      </c>
      <c r="K993" t="s">
        <v>142</v>
      </c>
      <c r="L993" t="s">
        <v>617</v>
      </c>
      <c r="M993" t="s">
        <v>73</v>
      </c>
      <c r="N993" t="s">
        <v>30</v>
      </c>
      <c r="O993" t="s">
        <v>31</v>
      </c>
      <c r="Q993" t="s">
        <v>1062</v>
      </c>
      <c r="R993" t="s">
        <v>48</v>
      </c>
      <c r="S993" t="s">
        <v>101</v>
      </c>
      <c r="T993" t="s">
        <v>110</v>
      </c>
      <c r="U993" t="s">
        <v>50</v>
      </c>
      <c r="V993" t="s">
        <v>103</v>
      </c>
      <c r="W993" t="s">
        <v>91</v>
      </c>
      <c r="X993" t="s">
        <v>39</v>
      </c>
      <c r="Y993" t="s">
        <v>70</v>
      </c>
      <c r="Z993" t="s">
        <v>40</v>
      </c>
      <c r="AA993" t="s">
        <v>41</v>
      </c>
      <c r="AB993" s="2" t="s">
        <v>1063</v>
      </c>
      <c r="AC993" t="s">
        <v>44</v>
      </c>
    </row>
    <row r="994" spans="5:46" x14ac:dyDescent="0.4">
      <c r="E994">
        <v>1</v>
      </c>
      <c r="F994">
        <v>863</v>
      </c>
      <c r="G994" t="s">
        <v>25</v>
      </c>
      <c r="H994" s="1">
        <v>45573.387499999997</v>
      </c>
      <c r="I994" t="s">
        <v>26</v>
      </c>
    </row>
    <row r="995" spans="5:46" x14ac:dyDescent="0.4">
      <c r="E995">
        <v>1</v>
      </c>
      <c r="F995">
        <v>863</v>
      </c>
      <c r="G995" t="s">
        <v>25</v>
      </c>
      <c r="H995" s="1">
        <v>45573.387499999997</v>
      </c>
      <c r="I995" t="s">
        <v>26</v>
      </c>
      <c r="K995" t="s">
        <v>237</v>
      </c>
      <c r="L995" t="s">
        <v>617</v>
      </c>
      <c r="M995" t="s">
        <v>29</v>
      </c>
      <c r="N995" t="s">
        <v>30</v>
      </c>
      <c r="O995" t="s">
        <v>58</v>
      </c>
      <c r="P995" t="s">
        <v>108</v>
      </c>
      <c r="R995" t="s">
        <v>60</v>
      </c>
      <c r="S995" t="s">
        <v>34</v>
      </c>
      <c r="T995" t="s">
        <v>74</v>
      </c>
      <c r="U995" t="s">
        <v>50</v>
      </c>
      <c r="W995" t="s">
        <v>52</v>
      </c>
      <c r="X995" t="s">
        <v>75</v>
      </c>
      <c r="Y995" t="s">
        <v>162</v>
      </c>
      <c r="Z995" t="s">
        <v>40</v>
      </c>
      <c r="AA995" t="s">
        <v>54</v>
      </c>
    </row>
    <row r="996" spans="5:46" ht="112.5" x14ac:dyDescent="0.4">
      <c r="E996">
        <v>1</v>
      </c>
      <c r="F996">
        <v>863</v>
      </c>
      <c r="G996" t="s">
        <v>25</v>
      </c>
      <c r="H996" s="1">
        <v>45573.386805555558</v>
      </c>
      <c r="I996" t="s">
        <v>26</v>
      </c>
      <c r="K996" t="s">
        <v>142</v>
      </c>
      <c r="L996" t="s">
        <v>617</v>
      </c>
      <c r="M996" t="s">
        <v>144</v>
      </c>
      <c r="N996" t="s">
        <v>30</v>
      </c>
      <c r="O996" t="s">
        <v>31</v>
      </c>
      <c r="Q996" t="s">
        <v>32</v>
      </c>
      <c r="R996" t="s">
        <v>74</v>
      </c>
      <c r="S996" t="s">
        <v>61</v>
      </c>
      <c r="T996" t="s">
        <v>118</v>
      </c>
      <c r="U996" t="s">
        <v>50</v>
      </c>
      <c r="V996" t="s">
        <v>115</v>
      </c>
      <c r="W996" t="s">
        <v>125</v>
      </c>
      <c r="X996" t="s">
        <v>38</v>
      </c>
      <c r="Y996" t="s">
        <v>39</v>
      </c>
      <c r="Z996" t="s">
        <v>40</v>
      </c>
      <c r="AA996" t="s">
        <v>41</v>
      </c>
      <c r="AB996" s="2" t="s">
        <v>1064</v>
      </c>
      <c r="AC996" t="s">
        <v>189</v>
      </c>
    </row>
    <row r="997" spans="5:46" x14ac:dyDescent="0.4">
      <c r="E997">
        <v>1</v>
      </c>
      <c r="F997">
        <v>863</v>
      </c>
      <c r="G997" t="s">
        <v>25</v>
      </c>
      <c r="H997" s="1">
        <v>45573.386805555558</v>
      </c>
      <c r="I997" t="s">
        <v>26</v>
      </c>
    </row>
    <row r="998" spans="5:46" x14ac:dyDescent="0.4">
      <c r="E998">
        <v>1</v>
      </c>
      <c r="F998">
        <v>863</v>
      </c>
      <c r="G998" t="s">
        <v>25</v>
      </c>
      <c r="H998" s="1">
        <v>45573.386805555558</v>
      </c>
      <c r="I998" t="s">
        <v>26</v>
      </c>
      <c r="K998" t="s">
        <v>142</v>
      </c>
      <c r="L998" t="s">
        <v>617</v>
      </c>
      <c r="M998" t="s">
        <v>73</v>
      </c>
      <c r="N998" t="s">
        <v>57</v>
      </c>
      <c r="O998" t="s">
        <v>31</v>
      </c>
      <c r="Q998" t="s">
        <v>123</v>
      </c>
      <c r="R998" t="s">
        <v>74</v>
      </c>
      <c r="S998" t="s">
        <v>61</v>
      </c>
      <c r="T998" t="s">
        <v>49</v>
      </c>
      <c r="U998" t="s">
        <v>50</v>
      </c>
      <c r="V998" t="s">
        <v>37</v>
      </c>
      <c r="W998" t="s">
        <v>52</v>
      </c>
      <c r="X998" t="s">
        <v>75</v>
      </c>
      <c r="Y998" t="s">
        <v>178</v>
      </c>
      <c r="Z998" t="s">
        <v>40</v>
      </c>
      <c r="AA998" t="s">
        <v>41</v>
      </c>
      <c r="AB998" t="s">
        <v>1065</v>
      </c>
      <c r="AC998" t="s">
        <v>189</v>
      </c>
      <c r="AT998" t="s">
        <v>183</v>
      </c>
    </row>
    <row r="999" spans="5:46" ht="225" x14ac:dyDescent="0.4">
      <c r="E999">
        <v>1</v>
      </c>
      <c r="F999">
        <v>863</v>
      </c>
      <c r="G999" t="s">
        <v>25</v>
      </c>
      <c r="H999" s="1">
        <v>45573.386805555558</v>
      </c>
      <c r="I999" t="s">
        <v>26</v>
      </c>
      <c r="K999" t="s">
        <v>142</v>
      </c>
      <c r="L999" t="s">
        <v>617</v>
      </c>
      <c r="M999" t="s">
        <v>73</v>
      </c>
      <c r="N999" t="s">
        <v>57</v>
      </c>
      <c r="O999" t="s">
        <v>58</v>
      </c>
      <c r="P999" t="s">
        <v>108</v>
      </c>
      <c r="R999" t="s">
        <v>33</v>
      </c>
      <c r="S999" t="s">
        <v>34</v>
      </c>
      <c r="T999" t="s">
        <v>90</v>
      </c>
      <c r="U999" t="s">
        <v>50</v>
      </c>
      <c r="V999" t="s">
        <v>37</v>
      </c>
      <c r="W999" t="s">
        <v>64</v>
      </c>
      <c r="X999" t="s">
        <v>75</v>
      </c>
      <c r="Y999" t="s">
        <v>109</v>
      </c>
      <c r="Z999" t="s">
        <v>40</v>
      </c>
      <c r="AA999" t="s">
        <v>41</v>
      </c>
      <c r="AB999" s="2" t="s">
        <v>1066</v>
      </c>
      <c r="AC999" t="s">
        <v>78</v>
      </c>
      <c r="AD999" t="s">
        <v>93</v>
      </c>
      <c r="AE999" t="s">
        <v>84</v>
      </c>
      <c r="AF999" t="s">
        <v>85</v>
      </c>
      <c r="AT999" t="s">
        <v>873</v>
      </c>
    </row>
    <row r="1000" spans="5:46" ht="356.25" x14ac:dyDescent="0.4">
      <c r="E1000">
        <v>1</v>
      </c>
      <c r="F1000">
        <v>863</v>
      </c>
      <c r="G1000" t="s">
        <v>25</v>
      </c>
      <c r="H1000" s="1">
        <v>45573.386805555558</v>
      </c>
      <c r="I1000" t="s">
        <v>26</v>
      </c>
      <c r="K1000" t="s">
        <v>237</v>
      </c>
      <c r="L1000" t="s">
        <v>617</v>
      </c>
      <c r="M1000" t="s">
        <v>73</v>
      </c>
      <c r="N1000" t="s">
        <v>57</v>
      </c>
      <c r="O1000" t="s">
        <v>31</v>
      </c>
      <c r="Q1000" t="s">
        <v>114</v>
      </c>
      <c r="R1000" t="s">
        <v>47</v>
      </c>
      <c r="S1000" t="s">
        <v>48</v>
      </c>
      <c r="T1000" t="s">
        <v>101</v>
      </c>
      <c r="U1000" t="s">
        <v>50</v>
      </c>
      <c r="V1000" t="s">
        <v>51</v>
      </c>
      <c r="W1000" t="s">
        <v>52</v>
      </c>
      <c r="X1000" t="s">
        <v>75</v>
      </c>
      <c r="Y1000" t="s">
        <v>91</v>
      </c>
      <c r="Z1000" t="s">
        <v>40</v>
      </c>
      <c r="AA1000" t="s">
        <v>41</v>
      </c>
      <c r="AB1000" s="2" t="s">
        <v>1067</v>
      </c>
      <c r="AC1000" t="s">
        <v>189</v>
      </c>
      <c r="AT1000" t="s">
        <v>183</v>
      </c>
    </row>
    <row r="1001" spans="5:46" x14ac:dyDescent="0.4">
      <c r="E1001">
        <v>1</v>
      </c>
      <c r="F1001">
        <v>863</v>
      </c>
      <c r="G1001" t="s">
        <v>25</v>
      </c>
      <c r="H1001" s="1">
        <v>45573.385416666664</v>
      </c>
      <c r="I1001" t="s">
        <v>26</v>
      </c>
      <c r="K1001" t="s">
        <v>237</v>
      </c>
      <c r="L1001" t="s">
        <v>617</v>
      </c>
      <c r="M1001" t="s">
        <v>73</v>
      </c>
      <c r="N1001" t="s">
        <v>57</v>
      </c>
      <c r="O1001" t="s">
        <v>58</v>
      </c>
      <c r="P1001" t="s">
        <v>108</v>
      </c>
      <c r="R1001" t="s">
        <v>74</v>
      </c>
      <c r="S1001" t="s">
        <v>89</v>
      </c>
      <c r="T1001" t="s">
        <v>110</v>
      </c>
      <c r="U1001" t="s">
        <v>50</v>
      </c>
      <c r="V1001" t="s">
        <v>102</v>
      </c>
      <c r="W1001" t="s">
        <v>52</v>
      </c>
      <c r="X1001" t="s">
        <v>75</v>
      </c>
      <c r="Y1001" t="s">
        <v>105</v>
      </c>
      <c r="Z1001" t="s">
        <v>40</v>
      </c>
      <c r="AA1001" t="s">
        <v>41</v>
      </c>
      <c r="AB1001" t="s">
        <v>1068</v>
      </c>
      <c r="AC1001" t="s">
        <v>78</v>
      </c>
    </row>
    <row r="1002" spans="5:46" ht="393.75" x14ac:dyDescent="0.4">
      <c r="E1002">
        <v>1</v>
      </c>
      <c r="F1002">
        <v>863</v>
      </c>
      <c r="G1002" t="s">
        <v>25</v>
      </c>
      <c r="H1002" s="1">
        <v>45573.385416666664</v>
      </c>
      <c r="I1002" t="s">
        <v>26</v>
      </c>
      <c r="K1002" t="s">
        <v>142</v>
      </c>
      <c r="L1002" t="s">
        <v>617</v>
      </c>
      <c r="M1002" t="s">
        <v>73</v>
      </c>
      <c r="N1002" t="s">
        <v>57</v>
      </c>
      <c r="O1002" t="s">
        <v>31</v>
      </c>
      <c r="Q1002" t="s">
        <v>88</v>
      </c>
      <c r="R1002" t="s">
        <v>61</v>
      </c>
      <c r="S1002" t="s">
        <v>89</v>
      </c>
      <c r="T1002" t="s">
        <v>49</v>
      </c>
      <c r="U1002" t="s">
        <v>50</v>
      </c>
      <c r="V1002" t="s">
        <v>63</v>
      </c>
      <c r="W1002" t="s">
        <v>64</v>
      </c>
      <c r="X1002" t="s">
        <v>52</v>
      </c>
      <c r="Y1002" t="s">
        <v>75</v>
      </c>
      <c r="Z1002" t="s">
        <v>40</v>
      </c>
      <c r="AA1002" t="s">
        <v>41</v>
      </c>
      <c r="AB1002" s="2" t="s">
        <v>1069</v>
      </c>
      <c r="AC1002" t="s">
        <v>82</v>
      </c>
      <c r="AD1002" t="s">
        <v>84</v>
      </c>
      <c r="AE1002" t="s">
        <v>85</v>
      </c>
    </row>
    <row r="1003" spans="5:46" x14ac:dyDescent="0.4">
      <c r="E1003">
        <v>1</v>
      </c>
      <c r="F1003">
        <v>863</v>
      </c>
      <c r="G1003" t="s">
        <v>25</v>
      </c>
      <c r="H1003" s="1">
        <v>45573.384722222225</v>
      </c>
      <c r="I1003" t="s">
        <v>26</v>
      </c>
      <c r="K1003" t="s">
        <v>142</v>
      </c>
      <c r="L1003" t="s">
        <v>617</v>
      </c>
      <c r="M1003" t="s">
        <v>73</v>
      </c>
      <c r="N1003" t="s">
        <v>57</v>
      </c>
      <c r="O1003" t="s">
        <v>31</v>
      </c>
      <c r="Q1003" t="s">
        <v>104</v>
      </c>
      <c r="R1003" t="s">
        <v>34</v>
      </c>
      <c r="S1003" t="s">
        <v>47</v>
      </c>
      <c r="T1003" t="s">
        <v>117</v>
      </c>
      <c r="U1003" t="s">
        <v>50</v>
      </c>
      <c r="V1003" t="s">
        <v>37</v>
      </c>
      <c r="W1003" t="s">
        <v>52</v>
      </c>
      <c r="X1003" t="s">
        <v>75</v>
      </c>
      <c r="Y1003" t="s">
        <v>53</v>
      </c>
      <c r="Z1003" t="s">
        <v>40</v>
      </c>
      <c r="AA1003" t="s">
        <v>41</v>
      </c>
      <c r="AB1003" t="s">
        <v>1070</v>
      </c>
      <c r="AC1003" t="s">
        <v>81</v>
      </c>
      <c r="AD1003" t="s">
        <v>82</v>
      </c>
    </row>
    <row r="1004" spans="5:46" ht="187.5" x14ac:dyDescent="0.4">
      <c r="E1004">
        <v>1</v>
      </c>
      <c r="F1004">
        <v>863</v>
      </c>
      <c r="G1004" t="s">
        <v>25</v>
      </c>
      <c r="H1004" s="1">
        <v>45573.384722222225</v>
      </c>
      <c r="I1004" t="s">
        <v>26</v>
      </c>
      <c r="K1004" t="s">
        <v>142</v>
      </c>
      <c r="L1004" t="s">
        <v>617</v>
      </c>
      <c r="M1004" t="s">
        <v>56</v>
      </c>
      <c r="N1004" t="s">
        <v>46</v>
      </c>
      <c r="O1004" t="s">
        <v>58</v>
      </c>
      <c r="P1004" t="s">
        <v>32</v>
      </c>
      <c r="R1004" t="s">
        <v>110</v>
      </c>
      <c r="U1004" t="s">
        <v>50</v>
      </c>
      <c r="V1004" t="s">
        <v>63</v>
      </c>
      <c r="W1004" t="s">
        <v>125</v>
      </c>
      <c r="X1004" t="s">
        <v>178</v>
      </c>
      <c r="Y1004" t="s">
        <v>139</v>
      </c>
      <c r="Z1004" t="s">
        <v>40</v>
      </c>
      <c r="AA1004" t="s">
        <v>54</v>
      </c>
      <c r="AT1004" s="2" t="s">
        <v>1071</v>
      </c>
    </row>
    <row r="1005" spans="5:46" ht="93.75" x14ac:dyDescent="0.4">
      <c r="E1005">
        <v>1</v>
      </c>
      <c r="F1005">
        <v>863</v>
      </c>
      <c r="G1005" t="s">
        <v>25</v>
      </c>
      <c r="H1005" s="1">
        <v>45573.384722222225</v>
      </c>
      <c r="I1005" t="s">
        <v>26</v>
      </c>
      <c r="K1005" t="s">
        <v>237</v>
      </c>
      <c r="L1005" t="s">
        <v>617</v>
      </c>
      <c r="M1005" t="s">
        <v>73</v>
      </c>
      <c r="N1005" t="s">
        <v>57</v>
      </c>
      <c r="O1005" t="s">
        <v>31</v>
      </c>
      <c r="Q1005" t="s">
        <v>1072</v>
      </c>
      <c r="R1005" t="s">
        <v>61</v>
      </c>
      <c r="S1005" t="s">
        <v>48</v>
      </c>
      <c r="T1005" t="s">
        <v>101</v>
      </c>
      <c r="U1005" t="s">
        <v>50</v>
      </c>
      <c r="V1005" t="s">
        <v>63</v>
      </c>
      <c r="W1005" t="s">
        <v>52</v>
      </c>
      <c r="X1005" t="s">
        <v>70</v>
      </c>
      <c r="Y1005" t="s">
        <v>109</v>
      </c>
      <c r="Z1005" t="s">
        <v>40</v>
      </c>
      <c r="AA1005" t="s">
        <v>41</v>
      </c>
      <c r="AB1005" s="2" t="s">
        <v>1073</v>
      </c>
      <c r="AC1005" t="s">
        <v>189</v>
      </c>
      <c r="AT1005" s="2" t="s">
        <v>1074</v>
      </c>
    </row>
    <row r="1006" spans="5:46" x14ac:dyDescent="0.4">
      <c r="E1006">
        <v>1</v>
      </c>
      <c r="F1006">
        <v>863</v>
      </c>
      <c r="G1006" t="s">
        <v>25</v>
      </c>
      <c r="H1006" s="1">
        <v>45573.384722222225</v>
      </c>
      <c r="I1006" t="s">
        <v>26</v>
      </c>
      <c r="K1006" t="s">
        <v>237</v>
      </c>
      <c r="L1006" t="s">
        <v>617</v>
      </c>
      <c r="M1006" t="s">
        <v>73</v>
      </c>
      <c r="N1006" t="s">
        <v>57</v>
      </c>
      <c r="O1006" t="s">
        <v>58</v>
      </c>
      <c r="P1006" t="s">
        <v>59</v>
      </c>
      <c r="R1006" t="s">
        <v>33</v>
      </c>
      <c r="S1006" t="s">
        <v>34</v>
      </c>
      <c r="T1006" t="s">
        <v>74</v>
      </c>
      <c r="U1006" t="s">
        <v>103</v>
      </c>
      <c r="V1006" t="s">
        <v>63</v>
      </c>
      <c r="W1006" t="s">
        <v>105</v>
      </c>
      <c r="X1006" t="s">
        <v>91</v>
      </c>
      <c r="Y1006" t="s">
        <v>111</v>
      </c>
      <c r="Z1006" t="s">
        <v>40</v>
      </c>
      <c r="AA1006" t="s">
        <v>41</v>
      </c>
      <c r="AB1006" t="s">
        <v>1075</v>
      </c>
      <c r="AC1006" t="s">
        <v>78</v>
      </c>
      <c r="AD1006" t="s">
        <v>43</v>
      </c>
      <c r="AE1006" t="s">
        <v>44</v>
      </c>
      <c r="AF1006" t="s">
        <v>94</v>
      </c>
      <c r="AG1006" t="s">
        <v>96</v>
      </c>
      <c r="AH1006" t="s">
        <v>81</v>
      </c>
      <c r="AI1006" t="s">
        <v>82</v>
      </c>
      <c r="AJ1006" t="s">
        <v>83</v>
      </c>
      <c r="AK1006" t="s">
        <v>85</v>
      </c>
      <c r="AL1006" t="s">
        <v>97</v>
      </c>
      <c r="AM1006" t="s">
        <v>174</v>
      </c>
      <c r="AN1006" t="s">
        <v>189</v>
      </c>
      <c r="AT1006" t="s">
        <v>873</v>
      </c>
    </row>
    <row r="1007" spans="5:46" ht="112.5" x14ac:dyDescent="0.4">
      <c r="E1007">
        <v>1</v>
      </c>
      <c r="F1007">
        <v>863</v>
      </c>
      <c r="G1007" t="s">
        <v>25</v>
      </c>
      <c r="H1007" s="1">
        <v>45573.384027777778</v>
      </c>
      <c r="I1007" t="s">
        <v>26</v>
      </c>
      <c r="K1007" t="s">
        <v>142</v>
      </c>
      <c r="L1007" t="s">
        <v>617</v>
      </c>
      <c r="M1007" t="s">
        <v>73</v>
      </c>
      <c r="N1007" t="s">
        <v>57</v>
      </c>
      <c r="O1007" t="s">
        <v>58</v>
      </c>
      <c r="P1007" t="s">
        <v>134</v>
      </c>
      <c r="U1007" t="s">
        <v>50</v>
      </c>
      <c r="V1007" t="s">
        <v>37</v>
      </c>
      <c r="W1007" t="s">
        <v>52</v>
      </c>
      <c r="X1007" t="s">
        <v>75</v>
      </c>
      <c r="Y1007" t="s">
        <v>38</v>
      </c>
      <c r="Z1007" t="s">
        <v>40</v>
      </c>
      <c r="AA1007" t="s">
        <v>41</v>
      </c>
      <c r="AB1007" s="2" t="s">
        <v>1076</v>
      </c>
      <c r="AC1007" t="s">
        <v>84</v>
      </c>
      <c r="AD1007" t="s">
        <v>85</v>
      </c>
    </row>
    <row r="1008" spans="5:46" x14ac:dyDescent="0.4">
      <c r="E1008">
        <v>1</v>
      </c>
      <c r="F1008">
        <v>863</v>
      </c>
      <c r="G1008" t="s">
        <v>25</v>
      </c>
      <c r="H1008" s="1">
        <v>45573.380555555559</v>
      </c>
      <c r="I1008" t="s">
        <v>26</v>
      </c>
      <c r="K1008" t="s">
        <v>237</v>
      </c>
      <c r="L1008" t="s">
        <v>617</v>
      </c>
      <c r="M1008" t="s">
        <v>56</v>
      </c>
      <c r="N1008" t="s">
        <v>122</v>
      </c>
      <c r="O1008" t="s">
        <v>58</v>
      </c>
      <c r="P1008" t="s">
        <v>59</v>
      </c>
      <c r="U1008" t="s">
        <v>50</v>
      </c>
      <c r="V1008" t="s">
        <v>103</v>
      </c>
      <c r="W1008" t="s">
        <v>52</v>
      </c>
      <c r="X1008" t="s">
        <v>91</v>
      </c>
      <c r="Y1008" t="s">
        <v>133</v>
      </c>
      <c r="Z1008" t="s">
        <v>40</v>
      </c>
      <c r="AA1008" t="s">
        <v>54</v>
      </c>
    </row>
    <row r="1009" spans="5:46" x14ac:dyDescent="0.4">
      <c r="E1009">
        <v>1</v>
      </c>
      <c r="F1009">
        <v>863</v>
      </c>
      <c r="G1009" t="s">
        <v>25</v>
      </c>
      <c r="H1009" s="1">
        <v>45573.365277777775</v>
      </c>
      <c r="I1009" t="s">
        <v>26</v>
      </c>
      <c r="L1009" t="s">
        <v>456</v>
      </c>
      <c r="M1009" t="s">
        <v>29</v>
      </c>
      <c r="N1009" t="s">
        <v>57</v>
      </c>
      <c r="O1009" t="s">
        <v>58</v>
      </c>
      <c r="P1009" t="s">
        <v>1077</v>
      </c>
      <c r="R1009" t="s">
        <v>34</v>
      </c>
      <c r="S1009" t="s">
        <v>74</v>
      </c>
      <c r="T1009" t="s">
        <v>35</v>
      </c>
      <c r="U1009" t="s">
        <v>50</v>
      </c>
      <c r="V1009" t="s">
        <v>1078</v>
      </c>
      <c r="W1009" t="s">
        <v>91</v>
      </c>
      <c r="X1009" t="s">
        <v>53</v>
      </c>
      <c r="Y1009" t="s">
        <v>70</v>
      </c>
      <c r="Z1009" t="s">
        <v>40</v>
      </c>
      <c r="AA1009" t="s">
        <v>41</v>
      </c>
      <c r="AB1009" t="s">
        <v>1079</v>
      </c>
      <c r="AC1009" t="s">
        <v>84</v>
      </c>
      <c r="AT1009" t="s">
        <v>1080</v>
      </c>
    </row>
    <row r="1010" spans="5:46" x14ac:dyDescent="0.4">
      <c r="E1010">
        <v>1</v>
      </c>
      <c r="F1010">
        <v>863</v>
      </c>
      <c r="G1010" t="s">
        <v>25</v>
      </c>
      <c r="H1010" s="1">
        <v>45573.363888888889</v>
      </c>
      <c r="I1010" t="s">
        <v>26</v>
      </c>
      <c r="K1010" t="s">
        <v>435</v>
      </c>
      <c r="L1010" t="s">
        <v>456</v>
      </c>
      <c r="M1010" t="s">
        <v>29</v>
      </c>
      <c r="N1010" t="s">
        <v>46</v>
      </c>
      <c r="O1010" t="s">
        <v>31</v>
      </c>
      <c r="Q1010" t="s">
        <v>88</v>
      </c>
      <c r="R1010" t="s">
        <v>34</v>
      </c>
      <c r="S1010" t="s">
        <v>74</v>
      </c>
      <c r="T1010" t="s">
        <v>61</v>
      </c>
      <c r="U1010" t="s">
        <v>50</v>
      </c>
      <c r="V1010" t="s">
        <v>1081</v>
      </c>
      <c r="W1010" t="s">
        <v>105</v>
      </c>
      <c r="X1010" t="s">
        <v>91</v>
      </c>
      <c r="Y1010" t="s">
        <v>38</v>
      </c>
      <c r="Z1010" t="s">
        <v>40</v>
      </c>
      <c r="AA1010" t="s">
        <v>41</v>
      </c>
      <c r="AB1010" t="s">
        <v>1082</v>
      </c>
      <c r="AC1010" t="s">
        <v>85</v>
      </c>
    </row>
    <row r="1011" spans="5:46" ht="225" x14ac:dyDescent="0.4">
      <c r="E1011">
        <v>1</v>
      </c>
      <c r="F1011">
        <v>863</v>
      </c>
      <c r="G1011" t="s">
        <v>25</v>
      </c>
      <c r="H1011" s="1">
        <v>45573.363888888889</v>
      </c>
      <c r="I1011" t="s">
        <v>26</v>
      </c>
      <c r="K1011" t="s">
        <v>435</v>
      </c>
      <c r="L1011" t="s">
        <v>456</v>
      </c>
      <c r="M1011" t="s">
        <v>56</v>
      </c>
      <c r="N1011" t="s">
        <v>46</v>
      </c>
      <c r="O1011" t="s">
        <v>58</v>
      </c>
      <c r="P1011" t="s">
        <v>108</v>
      </c>
      <c r="R1011" t="s">
        <v>33</v>
      </c>
      <c r="S1011" t="s">
        <v>101</v>
      </c>
      <c r="U1011" t="s">
        <v>50</v>
      </c>
      <c r="V1011" t="s">
        <v>103</v>
      </c>
      <c r="W1011" t="s">
        <v>91</v>
      </c>
      <c r="X1011" t="s">
        <v>38</v>
      </c>
      <c r="Z1011" t="s">
        <v>40</v>
      </c>
      <c r="AA1011" t="s">
        <v>41</v>
      </c>
      <c r="AB1011" s="2" t="s">
        <v>1083</v>
      </c>
      <c r="AC1011" t="s">
        <v>189</v>
      </c>
      <c r="AT1011" s="2" t="s">
        <v>1084</v>
      </c>
    </row>
    <row r="1012" spans="5:46" x14ac:dyDescent="0.4">
      <c r="E1012">
        <v>1</v>
      </c>
      <c r="F1012">
        <v>863</v>
      </c>
      <c r="G1012" t="s">
        <v>25</v>
      </c>
      <c r="H1012" s="1">
        <v>45573.363888888889</v>
      </c>
      <c r="I1012" t="s">
        <v>26</v>
      </c>
      <c r="K1012" t="s">
        <v>435</v>
      </c>
      <c r="L1012" t="s">
        <v>456</v>
      </c>
      <c r="M1012" t="s">
        <v>29</v>
      </c>
      <c r="N1012" t="s">
        <v>30</v>
      </c>
      <c r="O1012" t="s">
        <v>31</v>
      </c>
      <c r="Q1012" t="s">
        <v>123</v>
      </c>
      <c r="R1012" t="s">
        <v>33</v>
      </c>
      <c r="U1012" t="s">
        <v>50</v>
      </c>
      <c r="V1012" t="s">
        <v>115</v>
      </c>
      <c r="W1012" t="s">
        <v>91</v>
      </c>
      <c r="X1012" t="s">
        <v>39</v>
      </c>
      <c r="Y1012" t="s">
        <v>72</v>
      </c>
      <c r="Z1012" t="s">
        <v>40</v>
      </c>
      <c r="AA1012" t="s">
        <v>54</v>
      </c>
      <c r="AT1012" t="s">
        <v>1085</v>
      </c>
    </row>
    <row r="1013" spans="5:46" ht="56.25" x14ac:dyDescent="0.4">
      <c r="E1013">
        <v>1</v>
      </c>
      <c r="F1013">
        <v>863</v>
      </c>
      <c r="G1013" t="s">
        <v>25</v>
      </c>
      <c r="H1013" s="1">
        <v>45573.363888888889</v>
      </c>
      <c r="I1013" t="s">
        <v>26</v>
      </c>
      <c r="K1013" t="s">
        <v>435</v>
      </c>
      <c r="L1013" t="s">
        <v>456</v>
      </c>
      <c r="M1013" t="s">
        <v>29</v>
      </c>
      <c r="N1013" t="s">
        <v>30</v>
      </c>
      <c r="O1013" t="s">
        <v>58</v>
      </c>
      <c r="P1013" t="s">
        <v>32</v>
      </c>
      <c r="R1013" t="s">
        <v>34</v>
      </c>
      <c r="S1013" t="s">
        <v>74</v>
      </c>
      <c r="T1013" t="s">
        <v>35</v>
      </c>
      <c r="U1013" t="s">
        <v>50</v>
      </c>
      <c r="V1013" t="s">
        <v>51</v>
      </c>
      <c r="W1013" t="s">
        <v>52</v>
      </c>
      <c r="X1013" t="s">
        <v>75</v>
      </c>
      <c r="Y1013" t="s">
        <v>91</v>
      </c>
      <c r="Z1013" t="s">
        <v>40</v>
      </c>
      <c r="AA1013" t="s">
        <v>41</v>
      </c>
      <c r="AB1013" s="2" t="s">
        <v>1086</v>
      </c>
      <c r="AC1013" t="s">
        <v>77</v>
      </c>
      <c r="AD1013" t="s">
        <v>78</v>
      </c>
      <c r="AE1013" t="s">
        <v>43</v>
      </c>
      <c r="AF1013" t="s">
        <v>96</v>
      </c>
      <c r="AG1013" t="s">
        <v>81</v>
      </c>
      <c r="AH1013" t="s">
        <v>84</v>
      </c>
      <c r="AI1013" t="s">
        <v>85</v>
      </c>
      <c r="AT1013" t="s">
        <v>1087</v>
      </c>
    </row>
    <row r="1014" spans="5:46" x14ac:dyDescent="0.4">
      <c r="E1014">
        <v>1</v>
      </c>
      <c r="F1014">
        <v>863</v>
      </c>
      <c r="G1014" t="s">
        <v>25</v>
      </c>
      <c r="H1014" s="1">
        <v>45573.363888888889</v>
      </c>
      <c r="I1014" t="s">
        <v>26</v>
      </c>
      <c r="K1014" t="s">
        <v>55</v>
      </c>
      <c r="L1014" t="s">
        <v>456</v>
      </c>
      <c r="M1014" t="s">
        <v>56</v>
      </c>
      <c r="N1014" t="s">
        <v>30</v>
      </c>
      <c r="O1014" t="s">
        <v>58</v>
      </c>
      <c r="P1014" t="s">
        <v>108</v>
      </c>
      <c r="R1014" t="s">
        <v>117</v>
      </c>
      <c r="U1014" t="s">
        <v>50</v>
      </c>
      <c r="W1014" t="s">
        <v>75</v>
      </c>
      <c r="X1014" t="s">
        <v>91</v>
      </c>
      <c r="Z1014" t="s">
        <v>40</v>
      </c>
      <c r="AA1014" t="s">
        <v>54</v>
      </c>
      <c r="AT1014" t="s">
        <v>1088</v>
      </c>
    </row>
    <row r="1015" spans="5:46" x14ac:dyDescent="0.4">
      <c r="E1015">
        <v>1</v>
      </c>
      <c r="F1015">
        <v>863</v>
      </c>
      <c r="G1015" t="s">
        <v>25</v>
      </c>
      <c r="H1015" s="1">
        <v>45573.363888888889</v>
      </c>
      <c r="I1015" t="s">
        <v>26</v>
      </c>
      <c r="K1015" t="s">
        <v>435</v>
      </c>
      <c r="L1015" t="s">
        <v>456</v>
      </c>
      <c r="M1015" t="s">
        <v>56</v>
      </c>
      <c r="N1015" t="s">
        <v>30</v>
      </c>
      <c r="O1015" t="s">
        <v>58</v>
      </c>
      <c r="P1015" t="s">
        <v>108</v>
      </c>
      <c r="R1015" t="s">
        <v>33</v>
      </c>
      <c r="S1015" t="s">
        <v>74</v>
      </c>
      <c r="T1015" t="s">
        <v>62</v>
      </c>
      <c r="U1015" t="s">
        <v>50</v>
      </c>
      <c r="V1015" t="s">
        <v>51</v>
      </c>
      <c r="W1015" t="s">
        <v>75</v>
      </c>
      <c r="X1015" t="s">
        <v>125</v>
      </c>
      <c r="Y1015" t="s">
        <v>178</v>
      </c>
      <c r="Z1015" t="s">
        <v>40</v>
      </c>
      <c r="AA1015" t="s">
        <v>41</v>
      </c>
      <c r="AB1015" t="s">
        <v>901</v>
      </c>
      <c r="AC1015" t="s">
        <v>189</v>
      </c>
      <c r="AT1015" t="s">
        <v>1089</v>
      </c>
    </row>
    <row r="1016" spans="5:46" x14ac:dyDescent="0.4">
      <c r="E1016">
        <v>1</v>
      </c>
      <c r="F1016">
        <v>863</v>
      </c>
      <c r="G1016" t="s">
        <v>25</v>
      </c>
      <c r="H1016" s="1">
        <v>45573.363888888889</v>
      </c>
      <c r="I1016" t="s">
        <v>26</v>
      </c>
      <c r="K1016" t="s">
        <v>435</v>
      </c>
      <c r="L1016" t="s">
        <v>456</v>
      </c>
      <c r="M1016" t="s">
        <v>56</v>
      </c>
      <c r="N1016" t="s">
        <v>30</v>
      </c>
      <c r="O1016" t="s">
        <v>31</v>
      </c>
      <c r="Q1016" t="s">
        <v>123</v>
      </c>
      <c r="R1016" t="s">
        <v>61</v>
      </c>
      <c r="U1016" t="s">
        <v>50</v>
      </c>
      <c r="V1016" t="s">
        <v>51</v>
      </c>
      <c r="W1016" t="s">
        <v>64</v>
      </c>
      <c r="X1016" t="s">
        <v>91</v>
      </c>
      <c r="Y1016" t="s">
        <v>99</v>
      </c>
      <c r="Z1016" t="s">
        <v>40</v>
      </c>
      <c r="AA1016" t="s">
        <v>54</v>
      </c>
      <c r="AT1016" t="s">
        <v>1090</v>
      </c>
    </row>
    <row r="1017" spans="5:46" x14ac:dyDescent="0.4">
      <c r="E1017">
        <v>1</v>
      </c>
      <c r="F1017">
        <v>863</v>
      </c>
      <c r="G1017" t="s">
        <v>25</v>
      </c>
      <c r="H1017" s="1">
        <v>45573.363888888889</v>
      </c>
      <c r="I1017" t="s">
        <v>26</v>
      </c>
      <c r="K1017" t="s">
        <v>435</v>
      </c>
      <c r="L1017" t="s">
        <v>456</v>
      </c>
      <c r="M1017" t="s">
        <v>56</v>
      </c>
      <c r="N1017" t="s">
        <v>30</v>
      </c>
      <c r="O1017" t="s">
        <v>58</v>
      </c>
      <c r="P1017" t="s">
        <v>108</v>
      </c>
      <c r="R1017" t="s">
        <v>33</v>
      </c>
      <c r="S1017" t="s">
        <v>34</v>
      </c>
      <c r="T1017" t="s">
        <v>89</v>
      </c>
      <c r="U1017" t="s">
        <v>68</v>
      </c>
      <c r="W1017" t="s">
        <v>39</v>
      </c>
      <c r="Z1017" t="s">
        <v>180</v>
      </c>
      <c r="AT1017" t="s">
        <v>1091</v>
      </c>
    </row>
    <row r="1018" spans="5:46" ht="75" x14ac:dyDescent="0.4">
      <c r="E1018">
        <v>1</v>
      </c>
      <c r="F1018">
        <v>863</v>
      </c>
      <c r="G1018" t="s">
        <v>25</v>
      </c>
      <c r="H1018" s="1">
        <v>45573.363888888889</v>
      </c>
      <c r="I1018" t="s">
        <v>26</v>
      </c>
      <c r="K1018" t="s">
        <v>435</v>
      </c>
      <c r="L1018" t="s">
        <v>456</v>
      </c>
      <c r="M1018" t="s">
        <v>73</v>
      </c>
      <c r="N1018" t="s">
        <v>57</v>
      </c>
      <c r="O1018" t="s">
        <v>58</v>
      </c>
      <c r="P1018" t="s">
        <v>108</v>
      </c>
      <c r="R1018" t="s">
        <v>33</v>
      </c>
      <c r="U1018" t="s">
        <v>50</v>
      </c>
      <c r="V1018" t="s">
        <v>51</v>
      </c>
      <c r="W1018" t="s">
        <v>64</v>
      </c>
      <c r="X1018" t="s">
        <v>52</v>
      </c>
      <c r="Z1018" t="s">
        <v>180</v>
      </c>
      <c r="AT1018" s="2" t="s">
        <v>1092</v>
      </c>
    </row>
    <row r="1019" spans="5:46" x14ac:dyDescent="0.4">
      <c r="E1019">
        <v>1</v>
      </c>
      <c r="F1019">
        <v>863</v>
      </c>
      <c r="G1019" t="s">
        <v>25</v>
      </c>
      <c r="H1019" s="1">
        <v>45573.363194444442</v>
      </c>
      <c r="I1019" t="s">
        <v>26</v>
      </c>
      <c r="K1019" t="s">
        <v>55</v>
      </c>
      <c r="L1019" t="s">
        <v>147</v>
      </c>
      <c r="M1019" t="s">
        <v>56</v>
      </c>
      <c r="N1019" t="s">
        <v>57</v>
      </c>
      <c r="O1019" t="s">
        <v>58</v>
      </c>
      <c r="P1019" t="s">
        <v>32</v>
      </c>
      <c r="R1019" t="s">
        <v>89</v>
      </c>
      <c r="S1019" t="s">
        <v>154</v>
      </c>
      <c r="U1019" t="s">
        <v>103</v>
      </c>
      <c r="V1019" t="s">
        <v>115</v>
      </c>
      <c r="W1019" t="s">
        <v>64</v>
      </c>
      <c r="X1019" t="s">
        <v>52</v>
      </c>
      <c r="Z1019" t="s">
        <v>40</v>
      </c>
      <c r="AA1019" t="s">
        <v>54</v>
      </c>
      <c r="AT1019" t="s">
        <v>183</v>
      </c>
    </row>
    <row r="1020" spans="5:46" x14ac:dyDescent="0.4">
      <c r="E1020">
        <v>1</v>
      </c>
      <c r="F1020">
        <v>863</v>
      </c>
      <c r="G1020" t="s">
        <v>25</v>
      </c>
      <c r="H1020" s="1">
        <v>45573.363194444442</v>
      </c>
      <c r="I1020" t="s">
        <v>26</v>
      </c>
      <c r="K1020" t="s">
        <v>435</v>
      </c>
      <c r="L1020" t="s">
        <v>456</v>
      </c>
      <c r="M1020" t="s">
        <v>73</v>
      </c>
      <c r="N1020" t="s">
        <v>57</v>
      </c>
      <c r="O1020" t="s">
        <v>58</v>
      </c>
      <c r="P1020" t="s">
        <v>108</v>
      </c>
      <c r="R1020" t="s">
        <v>33</v>
      </c>
      <c r="S1020" t="s">
        <v>34</v>
      </c>
      <c r="T1020" t="s">
        <v>74</v>
      </c>
      <c r="U1020" t="s">
        <v>50</v>
      </c>
      <c r="V1020" t="s">
        <v>51</v>
      </c>
      <c r="W1020" t="s">
        <v>125</v>
      </c>
      <c r="X1020" t="s">
        <v>53</v>
      </c>
      <c r="Y1020" t="s">
        <v>109</v>
      </c>
      <c r="Z1020" t="s">
        <v>40</v>
      </c>
      <c r="AA1020" t="s">
        <v>41</v>
      </c>
      <c r="AB1020" t="s">
        <v>1093</v>
      </c>
      <c r="AC1020" t="s">
        <v>84</v>
      </c>
      <c r="AD1020" t="s">
        <v>85</v>
      </c>
    </row>
    <row r="1021" spans="5:46" ht="375" x14ac:dyDescent="0.4">
      <c r="E1021">
        <v>1</v>
      </c>
      <c r="F1021">
        <v>863</v>
      </c>
      <c r="G1021" t="s">
        <v>25</v>
      </c>
      <c r="H1021" s="1">
        <v>45573.363194444442</v>
      </c>
      <c r="I1021" t="s">
        <v>26</v>
      </c>
      <c r="K1021" t="s">
        <v>435</v>
      </c>
      <c r="L1021" t="s">
        <v>456</v>
      </c>
      <c r="M1021" t="s">
        <v>29</v>
      </c>
      <c r="N1021" t="s">
        <v>122</v>
      </c>
      <c r="O1021" t="s">
        <v>31</v>
      </c>
      <c r="Q1021" t="s">
        <v>123</v>
      </c>
      <c r="R1021" t="s">
        <v>34</v>
      </c>
      <c r="S1021" t="s">
        <v>61</v>
      </c>
      <c r="T1021" t="s">
        <v>101</v>
      </c>
      <c r="U1021" t="s">
        <v>50</v>
      </c>
      <c r="V1021" t="s">
        <v>36</v>
      </c>
      <c r="W1021" t="s">
        <v>52</v>
      </c>
      <c r="X1021" t="s">
        <v>71</v>
      </c>
      <c r="Y1021" t="s">
        <v>72</v>
      </c>
      <c r="Z1021" t="s">
        <v>40</v>
      </c>
      <c r="AA1021" t="s">
        <v>41</v>
      </c>
      <c r="AB1021" t="s">
        <v>834</v>
      </c>
      <c r="AC1021" t="s">
        <v>77</v>
      </c>
      <c r="AD1021" t="s">
        <v>78</v>
      </c>
      <c r="AE1021" t="s">
        <v>79</v>
      </c>
      <c r="AF1021" t="s">
        <v>80</v>
      </c>
      <c r="AG1021" t="s">
        <v>43</v>
      </c>
      <c r="AH1021" t="s">
        <v>95</v>
      </c>
      <c r="AI1021" t="s">
        <v>96</v>
      </c>
      <c r="AJ1021" t="s">
        <v>81</v>
      </c>
      <c r="AK1021" t="s">
        <v>84</v>
      </c>
      <c r="AL1021" t="s">
        <v>97</v>
      </c>
      <c r="AT1021" s="2" t="s">
        <v>1094</v>
      </c>
    </row>
    <row r="1022" spans="5:46" ht="300" x14ac:dyDescent="0.4">
      <c r="E1022">
        <v>1</v>
      </c>
      <c r="F1022">
        <v>863</v>
      </c>
      <c r="G1022" t="s">
        <v>25</v>
      </c>
      <c r="H1022" s="1">
        <v>45573.363194444442</v>
      </c>
      <c r="I1022" t="s">
        <v>26</v>
      </c>
      <c r="K1022" t="s">
        <v>435</v>
      </c>
      <c r="L1022" t="s">
        <v>456</v>
      </c>
      <c r="M1022" t="s">
        <v>29</v>
      </c>
      <c r="N1022" t="s">
        <v>30</v>
      </c>
      <c r="O1022" t="s">
        <v>31</v>
      </c>
      <c r="Q1022" t="s">
        <v>114</v>
      </c>
      <c r="R1022" t="s">
        <v>33</v>
      </c>
      <c r="S1022" t="s">
        <v>74</v>
      </c>
      <c r="T1022" t="s">
        <v>117</v>
      </c>
      <c r="U1022" t="s">
        <v>50</v>
      </c>
      <c r="V1022" t="s">
        <v>235</v>
      </c>
      <c r="W1022" t="s">
        <v>52</v>
      </c>
      <c r="X1022" t="s">
        <v>91</v>
      </c>
      <c r="Y1022" t="s">
        <v>38</v>
      </c>
      <c r="Z1022" t="s">
        <v>40</v>
      </c>
      <c r="AA1022" t="s">
        <v>41</v>
      </c>
      <c r="AB1022" t="s">
        <v>1095</v>
      </c>
      <c r="AC1022" t="s">
        <v>43</v>
      </c>
      <c r="AT1022" s="2" t="s">
        <v>1096</v>
      </c>
    </row>
    <row r="1023" spans="5:46" x14ac:dyDescent="0.4">
      <c r="E1023">
        <v>1</v>
      </c>
      <c r="F1023">
        <v>863</v>
      </c>
      <c r="G1023" t="s">
        <v>25</v>
      </c>
      <c r="H1023" s="1">
        <v>45573.363194444442</v>
      </c>
      <c r="I1023" t="s">
        <v>26</v>
      </c>
      <c r="K1023" t="s">
        <v>435</v>
      </c>
      <c r="L1023" t="s">
        <v>456</v>
      </c>
      <c r="M1023" t="s">
        <v>56</v>
      </c>
      <c r="N1023" t="s">
        <v>57</v>
      </c>
      <c r="O1023" t="s">
        <v>58</v>
      </c>
      <c r="P1023" t="s">
        <v>108</v>
      </c>
      <c r="U1023" t="s">
        <v>132</v>
      </c>
      <c r="V1023" t="s">
        <v>103</v>
      </c>
      <c r="W1023" t="s">
        <v>52</v>
      </c>
      <c r="X1023" t="s">
        <v>91</v>
      </c>
      <c r="Y1023" t="s">
        <v>162</v>
      </c>
      <c r="Z1023" t="s">
        <v>40</v>
      </c>
      <c r="AA1023" t="s">
        <v>41</v>
      </c>
      <c r="AB1023" t="s">
        <v>1097</v>
      </c>
      <c r="AC1023" t="s">
        <v>78</v>
      </c>
      <c r="AD1023" t="s">
        <v>80</v>
      </c>
      <c r="AE1023" t="s">
        <v>44</v>
      </c>
      <c r="AF1023" t="s">
        <v>84</v>
      </c>
      <c r="AG1023" t="s">
        <v>85</v>
      </c>
      <c r="AT1023" t="s">
        <v>1098</v>
      </c>
    </row>
    <row r="1024" spans="5:46" x14ac:dyDescent="0.4">
      <c r="E1024">
        <v>1</v>
      </c>
      <c r="F1024">
        <v>863</v>
      </c>
      <c r="G1024" t="s">
        <v>25</v>
      </c>
      <c r="H1024" s="1">
        <v>45573.362500000003</v>
      </c>
      <c r="I1024" t="s">
        <v>26</v>
      </c>
      <c r="L1024" t="s">
        <v>456</v>
      </c>
      <c r="M1024" t="s">
        <v>73</v>
      </c>
      <c r="N1024" t="s">
        <v>57</v>
      </c>
      <c r="O1024" t="s">
        <v>31</v>
      </c>
      <c r="Q1024" t="s">
        <v>123</v>
      </c>
      <c r="R1024" t="s">
        <v>33</v>
      </c>
      <c r="S1024" t="s">
        <v>48</v>
      </c>
      <c r="T1024" t="s">
        <v>90</v>
      </c>
      <c r="U1024" t="s">
        <v>36</v>
      </c>
      <c r="V1024" t="s">
        <v>37</v>
      </c>
      <c r="W1024" t="s">
        <v>75</v>
      </c>
      <c r="X1024" t="s">
        <v>38</v>
      </c>
      <c r="Y1024" t="s">
        <v>53</v>
      </c>
      <c r="Z1024" t="s">
        <v>40</v>
      </c>
      <c r="AA1024" t="s">
        <v>54</v>
      </c>
    </row>
    <row r="1025" spans="5:46" x14ac:dyDescent="0.4">
      <c r="E1025">
        <v>1</v>
      </c>
      <c r="F1025">
        <v>863</v>
      </c>
      <c r="G1025" t="s">
        <v>25</v>
      </c>
      <c r="H1025" s="1">
        <v>45573.362500000003</v>
      </c>
      <c r="I1025" t="s">
        <v>26</v>
      </c>
      <c r="K1025" t="s">
        <v>45</v>
      </c>
      <c r="L1025" t="s">
        <v>147</v>
      </c>
      <c r="M1025" t="s">
        <v>73</v>
      </c>
      <c r="N1025" t="s">
        <v>30</v>
      </c>
      <c r="O1025" t="s">
        <v>31</v>
      </c>
      <c r="Q1025" t="s">
        <v>114</v>
      </c>
      <c r="R1025" t="s">
        <v>74</v>
      </c>
      <c r="S1025" t="s">
        <v>48</v>
      </c>
      <c r="T1025" t="s">
        <v>101</v>
      </c>
      <c r="U1025" t="s">
        <v>51</v>
      </c>
      <c r="V1025" t="s">
        <v>68</v>
      </c>
      <c r="W1025" t="s">
        <v>52</v>
      </c>
      <c r="Z1025" t="s">
        <v>180</v>
      </c>
    </row>
    <row r="1026" spans="5:46" ht="281.25" x14ac:dyDescent="0.4">
      <c r="E1026">
        <v>1</v>
      </c>
      <c r="F1026">
        <v>863</v>
      </c>
      <c r="G1026" t="s">
        <v>25</v>
      </c>
      <c r="H1026" s="1">
        <v>45573.361805555556</v>
      </c>
      <c r="I1026" t="s">
        <v>26</v>
      </c>
      <c r="K1026" t="s">
        <v>435</v>
      </c>
      <c r="L1026" t="s">
        <v>456</v>
      </c>
      <c r="M1026" t="s">
        <v>73</v>
      </c>
      <c r="N1026" t="s">
        <v>57</v>
      </c>
      <c r="O1026" t="s">
        <v>58</v>
      </c>
      <c r="P1026" t="s">
        <v>134</v>
      </c>
      <c r="R1026" t="s">
        <v>33</v>
      </c>
      <c r="U1026" t="s">
        <v>51</v>
      </c>
      <c r="W1026" t="s">
        <v>64</v>
      </c>
      <c r="Z1026" t="s">
        <v>40</v>
      </c>
      <c r="AA1026" t="s">
        <v>54</v>
      </c>
      <c r="AT1026" s="2" t="s">
        <v>1099</v>
      </c>
    </row>
    <row r="1027" spans="5:46" x14ac:dyDescent="0.4">
      <c r="E1027">
        <v>1</v>
      </c>
      <c r="F1027">
        <v>863</v>
      </c>
      <c r="G1027" t="s">
        <v>25</v>
      </c>
      <c r="H1027" s="1">
        <v>45573.361111111109</v>
      </c>
      <c r="I1027" t="s">
        <v>26</v>
      </c>
      <c r="K1027" t="s">
        <v>435</v>
      </c>
      <c r="L1027" t="s">
        <v>456</v>
      </c>
      <c r="M1027" t="s">
        <v>73</v>
      </c>
      <c r="N1027" t="s">
        <v>30</v>
      </c>
      <c r="O1027" t="s">
        <v>58</v>
      </c>
      <c r="P1027" t="s">
        <v>108</v>
      </c>
      <c r="R1027" t="s">
        <v>60</v>
      </c>
      <c r="S1027" t="s">
        <v>34</v>
      </c>
      <c r="T1027" t="s">
        <v>89</v>
      </c>
      <c r="U1027" t="s">
        <v>50</v>
      </c>
      <c r="W1027" t="s">
        <v>52</v>
      </c>
      <c r="X1027" t="s">
        <v>75</v>
      </c>
      <c r="Y1027" t="s">
        <v>70</v>
      </c>
      <c r="Z1027" t="s">
        <v>40</v>
      </c>
      <c r="AA1027" t="s">
        <v>41</v>
      </c>
      <c r="AB1027" t="s">
        <v>1100</v>
      </c>
      <c r="AC1027" t="s">
        <v>79</v>
      </c>
      <c r="AD1027" t="s">
        <v>96</v>
      </c>
    </row>
    <row r="1028" spans="5:46" x14ac:dyDescent="0.4">
      <c r="E1028">
        <v>1</v>
      </c>
      <c r="F1028">
        <v>863</v>
      </c>
      <c r="G1028" t="s">
        <v>25</v>
      </c>
      <c r="H1028" s="1">
        <v>45573.36041666667</v>
      </c>
      <c r="I1028" t="s">
        <v>26</v>
      </c>
      <c r="K1028" t="s">
        <v>55</v>
      </c>
      <c r="L1028" t="s">
        <v>147</v>
      </c>
      <c r="M1028" t="s">
        <v>56</v>
      </c>
      <c r="N1028" t="s">
        <v>30</v>
      </c>
      <c r="O1028" t="s">
        <v>58</v>
      </c>
      <c r="P1028" t="s">
        <v>108</v>
      </c>
      <c r="R1028" t="s">
        <v>74</v>
      </c>
      <c r="S1028" t="s">
        <v>47</v>
      </c>
      <c r="T1028" t="s">
        <v>61</v>
      </c>
      <c r="U1028" t="s">
        <v>102</v>
      </c>
      <c r="V1028" t="s">
        <v>103</v>
      </c>
      <c r="W1028" t="s">
        <v>52</v>
      </c>
      <c r="X1028" t="s">
        <v>178</v>
      </c>
      <c r="Y1028" t="s">
        <v>39</v>
      </c>
      <c r="Z1028" t="s">
        <v>40</v>
      </c>
      <c r="AA1028" t="s">
        <v>54</v>
      </c>
      <c r="AT1028" t="s">
        <v>1101</v>
      </c>
    </row>
    <row r="1029" spans="5:46" x14ac:dyDescent="0.4">
      <c r="E1029">
        <v>1</v>
      </c>
      <c r="F1029">
        <v>863</v>
      </c>
      <c r="G1029" t="s">
        <v>25</v>
      </c>
      <c r="H1029" s="1">
        <v>45573.359722222223</v>
      </c>
      <c r="I1029" t="s">
        <v>26</v>
      </c>
      <c r="K1029" t="s">
        <v>55</v>
      </c>
      <c r="L1029" t="s">
        <v>147</v>
      </c>
      <c r="M1029" t="s">
        <v>56</v>
      </c>
      <c r="N1029" t="s">
        <v>30</v>
      </c>
      <c r="O1029" t="s">
        <v>58</v>
      </c>
      <c r="P1029" t="s">
        <v>108</v>
      </c>
      <c r="R1029" t="s">
        <v>61</v>
      </c>
      <c r="S1029" t="s">
        <v>35</v>
      </c>
      <c r="T1029" t="s">
        <v>101</v>
      </c>
      <c r="U1029" t="s">
        <v>50</v>
      </c>
      <c r="V1029" t="s">
        <v>36</v>
      </c>
      <c r="W1029" t="s">
        <v>64</v>
      </c>
      <c r="X1029" t="s">
        <v>52</v>
      </c>
      <c r="Y1029" t="s">
        <v>75</v>
      </c>
      <c r="Z1029" t="s">
        <v>40</v>
      </c>
      <c r="AA1029" t="s">
        <v>54</v>
      </c>
      <c r="AT1029" t="s">
        <v>1102</v>
      </c>
    </row>
    <row r="1030" spans="5:46" x14ac:dyDescent="0.4">
      <c r="E1030">
        <v>1</v>
      </c>
      <c r="F1030">
        <v>863</v>
      </c>
      <c r="G1030" t="s">
        <v>25</v>
      </c>
      <c r="H1030" s="1">
        <v>45573.359027777777</v>
      </c>
      <c r="I1030" t="s">
        <v>26</v>
      </c>
      <c r="K1030" t="s">
        <v>55</v>
      </c>
      <c r="L1030" t="s">
        <v>147</v>
      </c>
      <c r="M1030" t="s">
        <v>56</v>
      </c>
      <c r="N1030" t="s">
        <v>30</v>
      </c>
      <c r="O1030" t="s">
        <v>31</v>
      </c>
      <c r="Q1030" t="s">
        <v>114</v>
      </c>
      <c r="R1030" t="s">
        <v>60</v>
      </c>
      <c r="S1030" t="s">
        <v>74</v>
      </c>
      <c r="T1030" t="s">
        <v>48</v>
      </c>
      <c r="U1030" t="s">
        <v>50</v>
      </c>
      <c r="V1030" t="s">
        <v>132</v>
      </c>
      <c r="W1030" t="s">
        <v>91</v>
      </c>
      <c r="X1030" t="s">
        <v>53</v>
      </c>
      <c r="Y1030" t="s">
        <v>111</v>
      </c>
      <c r="Z1030" t="s">
        <v>180</v>
      </c>
    </row>
    <row r="1031" spans="5:46" ht="93.75" x14ac:dyDescent="0.4">
      <c r="E1031">
        <v>1</v>
      </c>
      <c r="F1031">
        <v>863</v>
      </c>
      <c r="G1031" t="s">
        <v>25</v>
      </c>
      <c r="H1031" s="1">
        <v>45573.359027777777</v>
      </c>
      <c r="I1031" t="s">
        <v>26</v>
      </c>
      <c r="K1031" t="s">
        <v>45</v>
      </c>
      <c r="L1031" t="s">
        <v>147</v>
      </c>
      <c r="M1031" t="s">
        <v>29</v>
      </c>
      <c r="N1031" t="s">
        <v>30</v>
      </c>
      <c r="O1031" t="s">
        <v>31</v>
      </c>
      <c r="Q1031" t="s">
        <v>32</v>
      </c>
      <c r="R1031" t="s">
        <v>34</v>
      </c>
      <c r="S1031" t="s">
        <v>74</v>
      </c>
      <c r="T1031" t="s">
        <v>48</v>
      </c>
      <c r="U1031" t="s">
        <v>51</v>
      </c>
      <c r="V1031" t="s">
        <v>157</v>
      </c>
      <c r="W1031" t="s">
        <v>52</v>
      </c>
      <c r="X1031" t="s">
        <v>75</v>
      </c>
      <c r="Y1031" t="s">
        <v>91</v>
      </c>
      <c r="Z1031" t="s">
        <v>180</v>
      </c>
      <c r="AT1031" s="2" t="s">
        <v>1103</v>
      </c>
    </row>
    <row r="1032" spans="5:46" ht="318.75" x14ac:dyDescent="0.4">
      <c r="E1032">
        <v>1</v>
      </c>
      <c r="F1032">
        <v>863</v>
      </c>
      <c r="G1032" t="s">
        <v>25</v>
      </c>
      <c r="H1032" s="1">
        <v>45573.359027777777</v>
      </c>
      <c r="I1032" t="s">
        <v>26</v>
      </c>
      <c r="K1032" t="s">
        <v>27</v>
      </c>
      <c r="L1032" t="s">
        <v>147</v>
      </c>
      <c r="M1032" t="s">
        <v>56</v>
      </c>
      <c r="N1032" t="s">
        <v>30</v>
      </c>
      <c r="O1032" t="s">
        <v>31</v>
      </c>
      <c r="Q1032" t="s">
        <v>104</v>
      </c>
      <c r="R1032" t="s">
        <v>34</v>
      </c>
      <c r="S1032" t="s">
        <v>61</v>
      </c>
      <c r="T1032" t="s">
        <v>117</v>
      </c>
      <c r="U1032" t="s">
        <v>36</v>
      </c>
      <c r="V1032" t="s">
        <v>115</v>
      </c>
      <c r="W1032" t="s">
        <v>39</v>
      </c>
      <c r="X1032" t="s">
        <v>106</v>
      </c>
      <c r="Z1032" t="s">
        <v>40</v>
      </c>
      <c r="AA1032" t="s">
        <v>54</v>
      </c>
      <c r="AT1032" s="2" t="s">
        <v>1104</v>
      </c>
    </row>
    <row r="1033" spans="5:46" ht="112.5" x14ac:dyDescent="0.4">
      <c r="E1033">
        <v>1</v>
      </c>
      <c r="F1033">
        <v>863</v>
      </c>
      <c r="G1033" t="s">
        <v>25</v>
      </c>
      <c r="H1033" s="1">
        <v>45573.35833333333</v>
      </c>
      <c r="I1033" t="s">
        <v>26</v>
      </c>
      <c r="K1033" t="s">
        <v>45</v>
      </c>
      <c r="L1033" t="s">
        <v>147</v>
      </c>
      <c r="M1033" t="s">
        <v>29</v>
      </c>
      <c r="N1033" t="s">
        <v>122</v>
      </c>
      <c r="O1033" t="s">
        <v>31</v>
      </c>
      <c r="Q1033" t="s">
        <v>104</v>
      </c>
      <c r="R1033" t="s">
        <v>60</v>
      </c>
      <c r="S1033" t="s">
        <v>118</v>
      </c>
      <c r="T1033" t="s">
        <v>62</v>
      </c>
      <c r="U1033" t="s">
        <v>51</v>
      </c>
      <c r="V1033" t="s">
        <v>115</v>
      </c>
      <c r="W1033" t="s">
        <v>91</v>
      </c>
      <c r="X1033" t="s">
        <v>99</v>
      </c>
      <c r="Y1033" t="s">
        <v>109</v>
      </c>
      <c r="Z1033" t="s">
        <v>40</v>
      </c>
      <c r="AA1033" t="s">
        <v>41</v>
      </c>
      <c r="AB1033" s="2" t="s">
        <v>1105</v>
      </c>
      <c r="AC1033" t="s">
        <v>189</v>
      </c>
    </row>
    <row r="1034" spans="5:46" x14ac:dyDescent="0.4">
      <c r="E1034">
        <v>1</v>
      </c>
      <c r="F1034">
        <v>863</v>
      </c>
      <c r="G1034" t="s">
        <v>25</v>
      </c>
      <c r="H1034" s="1">
        <v>45573.35833333333</v>
      </c>
      <c r="I1034" t="s">
        <v>26</v>
      </c>
      <c r="K1034" t="s">
        <v>55</v>
      </c>
      <c r="L1034" t="s">
        <v>147</v>
      </c>
      <c r="M1034" t="s">
        <v>29</v>
      </c>
      <c r="N1034" t="s">
        <v>46</v>
      </c>
      <c r="O1034" t="s">
        <v>31</v>
      </c>
      <c r="Q1034" t="s">
        <v>104</v>
      </c>
      <c r="R1034" t="s">
        <v>74</v>
      </c>
      <c r="S1034" t="s">
        <v>61</v>
      </c>
      <c r="T1034" t="s">
        <v>101</v>
      </c>
      <c r="U1034" t="s">
        <v>115</v>
      </c>
      <c r="W1034" t="s">
        <v>52</v>
      </c>
      <c r="Z1034" t="s">
        <v>40</v>
      </c>
      <c r="AA1034" t="s">
        <v>41</v>
      </c>
      <c r="AB1034" t="s">
        <v>1106</v>
      </c>
      <c r="AC1034" t="s">
        <v>77</v>
      </c>
      <c r="AD1034" t="s">
        <v>80</v>
      </c>
      <c r="AT1034" t="s">
        <v>1107</v>
      </c>
    </row>
    <row r="1035" spans="5:46" ht="168.75" x14ac:dyDescent="0.4">
      <c r="E1035">
        <v>1</v>
      </c>
      <c r="F1035">
        <v>863</v>
      </c>
      <c r="G1035" t="s">
        <v>25</v>
      </c>
      <c r="H1035" s="1">
        <v>45573.357638888891</v>
      </c>
      <c r="I1035" t="s">
        <v>26</v>
      </c>
      <c r="K1035" t="s">
        <v>27</v>
      </c>
      <c r="L1035" t="s">
        <v>147</v>
      </c>
      <c r="M1035" t="s">
        <v>29</v>
      </c>
      <c r="N1035" t="s">
        <v>30</v>
      </c>
      <c r="O1035" t="s">
        <v>31</v>
      </c>
      <c r="Q1035" t="s">
        <v>32</v>
      </c>
      <c r="R1035" t="s">
        <v>60</v>
      </c>
      <c r="S1035" t="s">
        <v>89</v>
      </c>
      <c r="T1035" t="s">
        <v>110</v>
      </c>
      <c r="U1035" t="s">
        <v>51</v>
      </c>
      <c r="V1035" t="s">
        <v>37</v>
      </c>
      <c r="W1035" t="s">
        <v>75</v>
      </c>
      <c r="X1035" t="s">
        <v>109</v>
      </c>
      <c r="Y1035" t="s">
        <v>72</v>
      </c>
      <c r="Z1035" t="s">
        <v>180</v>
      </c>
      <c r="AT1035" s="2" t="s">
        <v>1108</v>
      </c>
    </row>
    <row r="1036" spans="5:46" ht="409.5" x14ac:dyDescent="0.4">
      <c r="E1036">
        <v>1</v>
      </c>
      <c r="F1036">
        <v>863</v>
      </c>
      <c r="G1036" t="s">
        <v>25</v>
      </c>
      <c r="H1036" s="1">
        <v>45573.357638888891</v>
      </c>
      <c r="I1036" t="s">
        <v>26</v>
      </c>
      <c r="K1036" t="s">
        <v>55</v>
      </c>
      <c r="L1036" t="s">
        <v>147</v>
      </c>
      <c r="M1036" t="s">
        <v>56</v>
      </c>
      <c r="N1036" t="s">
        <v>30</v>
      </c>
      <c r="O1036" t="s">
        <v>58</v>
      </c>
      <c r="P1036" t="s">
        <v>108</v>
      </c>
      <c r="R1036" t="s">
        <v>48</v>
      </c>
      <c r="S1036" t="s">
        <v>49</v>
      </c>
      <c r="T1036" t="s">
        <v>110</v>
      </c>
      <c r="U1036" t="s">
        <v>50</v>
      </c>
      <c r="V1036" t="s">
        <v>103</v>
      </c>
      <c r="W1036" t="s">
        <v>64</v>
      </c>
      <c r="X1036" t="s">
        <v>125</v>
      </c>
      <c r="Y1036" t="s">
        <v>91</v>
      </c>
      <c r="Z1036" t="s">
        <v>180</v>
      </c>
      <c r="AT1036" s="2" t="s">
        <v>1109</v>
      </c>
    </row>
    <row r="1037" spans="5:46" x14ac:dyDescent="0.4">
      <c r="E1037">
        <v>1</v>
      </c>
      <c r="F1037">
        <v>863</v>
      </c>
      <c r="G1037" t="s">
        <v>25</v>
      </c>
      <c r="H1037" s="1">
        <v>45573.357638888891</v>
      </c>
      <c r="I1037" t="s">
        <v>26</v>
      </c>
      <c r="K1037" t="s">
        <v>45</v>
      </c>
      <c r="L1037" t="s">
        <v>147</v>
      </c>
      <c r="M1037" t="s">
        <v>73</v>
      </c>
      <c r="N1037" t="s">
        <v>30</v>
      </c>
      <c r="O1037" t="s">
        <v>58</v>
      </c>
      <c r="P1037" t="s">
        <v>59</v>
      </c>
      <c r="R1037" t="s">
        <v>60</v>
      </c>
      <c r="S1037" t="s">
        <v>74</v>
      </c>
      <c r="T1037" t="s">
        <v>101</v>
      </c>
      <c r="U1037" t="s">
        <v>50</v>
      </c>
      <c r="V1037" t="s">
        <v>115</v>
      </c>
      <c r="W1037" t="s">
        <v>64</v>
      </c>
      <c r="X1037" t="s">
        <v>125</v>
      </c>
      <c r="Y1037" t="s">
        <v>39</v>
      </c>
      <c r="Z1037" t="s">
        <v>40</v>
      </c>
      <c r="AA1037" t="s">
        <v>41</v>
      </c>
      <c r="AB1037" t="s">
        <v>1110</v>
      </c>
      <c r="AC1037" t="s">
        <v>77</v>
      </c>
      <c r="AD1037" t="s">
        <v>79</v>
      </c>
      <c r="AE1037" t="s">
        <v>96</v>
      </c>
      <c r="AF1037" t="s">
        <v>82</v>
      </c>
      <c r="AT1037" t="s">
        <v>1111</v>
      </c>
    </row>
    <row r="1038" spans="5:46" ht="131.25" x14ac:dyDescent="0.4">
      <c r="E1038">
        <v>1</v>
      </c>
      <c r="F1038">
        <v>863</v>
      </c>
      <c r="G1038" t="s">
        <v>25</v>
      </c>
      <c r="H1038" s="1">
        <v>45573.356944444444</v>
      </c>
      <c r="I1038" t="s">
        <v>26</v>
      </c>
      <c r="K1038" t="s">
        <v>55</v>
      </c>
      <c r="L1038" t="s">
        <v>147</v>
      </c>
      <c r="M1038" t="s">
        <v>56</v>
      </c>
      <c r="N1038" t="s">
        <v>57</v>
      </c>
      <c r="O1038" t="s">
        <v>58</v>
      </c>
      <c r="P1038" t="s">
        <v>108</v>
      </c>
      <c r="R1038" t="s">
        <v>33</v>
      </c>
      <c r="S1038" t="s">
        <v>89</v>
      </c>
      <c r="T1038" t="s">
        <v>110</v>
      </c>
      <c r="U1038" t="s">
        <v>102</v>
      </c>
      <c r="V1038" t="s">
        <v>103</v>
      </c>
      <c r="W1038" t="s">
        <v>91</v>
      </c>
      <c r="X1038" t="s">
        <v>38</v>
      </c>
      <c r="Y1038" t="s">
        <v>53</v>
      </c>
      <c r="Z1038" t="s">
        <v>40</v>
      </c>
      <c r="AA1038" t="s">
        <v>41</v>
      </c>
      <c r="AB1038" s="2" t="s">
        <v>1112</v>
      </c>
      <c r="AC1038" t="s">
        <v>78</v>
      </c>
      <c r="AD1038" t="s">
        <v>84</v>
      </c>
      <c r="AE1038" t="s">
        <v>85</v>
      </c>
    </row>
    <row r="1039" spans="5:46" x14ac:dyDescent="0.4">
      <c r="E1039">
        <v>1</v>
      </c>
      <c r="F1039">
        <v>863</v>
      </c>
      <c r="G1039" t="s">
        <v>25</v>
      </c>
      <c r="H1039" s="1">
        <v>45573.356944444444</v>
      </c>
      <c r="I1039" t="s">
        <v>26</v>
      </c>
      <c r="K1039" t="s">
        <v>55</v>
      </c>
      <c r="L1039" t="s">
        <v>147</v>
      </c>
      <c r="M1039" t="s">
        <v>56</v>
      </c>
      <c r="N1039" t="s">
        <v>30</v>
      </c>
      <c r="O1039" t="s">
        <v>58</v>
      </c>
      <c r="P1039" t="s">
        <v>134</v>
      </c>
      <c r="R1039" t="s">
        <v>33</v>
      </c>
      <c r="S1039" t="s">
        <v>74</v>
      </c>
      <c r="T1039" t="s">
        <v>48</v>
      </c>
      <c r="U1039" t="s">
        <v>50</v>
      </c>
      <c r="V1039" t="s">
        <v>103</v>
      </c>
      <c r="W1039" t="s">
        <v>52</v>
      </c>
      <c r="X1039" t="s">
        <v>91</v>
      </c>
      <c r="Y1039" t="s">
        <v>133</v>
      </c>
      <c r="Z1039" t="s">
        <v>40</v>
      </c>
      <c r="AA1039" t="s">
        <v>41</v>
      </c>
      <c r="AB1039" t="s">
        <v>1113</v>
      </c>
      <c r="AC1039" t="s">
        <v>82</v>
      </c>
      <c r="AT1039" t="s">
        <v>1114</v>
      </c>
    </row>
    <row r="1040" spans="5:46" x14ac:dyDescent="0.4">
      <c r="E1040">
        <v>1</v>
      </c>
      <c r="F1040">
        <v>863</v>
      </c>
      <c r="G1040" t="s">
        <v>25</v>
      </c>
      <c r="H1040" s="1">
        <v>45573.356944444444</v>
      </c>
      <c r="I1040" t="s">
        <v>26</v>
      </c>
      <c r="K1040" t="s">
        <v>45</v>
      </c>
      <c r="L1040" t="s">
        <v>147</v>
      </c>
      <c r="M1040" t="s">
        <v>29</v>
      </c>
      <c r="N1040" t="s">
        <v>122</v>
      </c>
      <c r="O1040" t="s">
        <v>58</v>
      </c>
      <c r="P1040" t="s">
        <v>108</v>
      </c>
      <c r="R1040" t="s">
        <v>61</v>
      </c>
      <c r="S1040" t="s">
        <v>154</v>
      </c>
      <c r="T1040" t="s">
        <v>110</v>
      </c>
      <c r="U1040" t="s">
        <v>50</v>
      </c>
      <c r="V1040" t="s">
        <v>51</v>
      </c>
      <c r="W1040" t="s">
        <v>125</v>
      </c>
      <c r="X1040" t="s">
        <v>91</v>
      </c>
      <c r="Y1040" t="s">
        <v>70</v>
      </c>
      <c r="Z1040" t="s">
        <v>40</v>
      </c>
      <c r="AA1040" t="s">
        <v>41</v>
      </c>
      <c r="AB1040" t="s">
        <v>1115</v>
      </c>
      <c r="AC1040" t="s">
        <v>84</v>
      </c>
      <c r="AD1040" t="s">
        <v>85</v>
      </c>
      <c r="AT1040" t="s">
        <v>1116</v>
      </c>
    </row>
    <row r="1041" spans="5:46" ht="300" x14ac:dyDescent="0.4">
      <c r="E1041">
        <v>1</v>
      </c>
      <c r="F1041">
        <v>863</v>
      </c>
      <c r="G1041" t="s">
        <v>25</v>
      </c>
      <c r="H1041" s="1">
        <v>45573.356944444444</v>
      </c>
      <c r="I1041" t="s">
        <v>26</v>
      </c>
      <c r="K1041" t="s">
        <v>45</v>
      </c>
      <c r="L1041" t="s">
        <v>147</v>
      </c>
      <c r="M1041" t="s">
        <v>29</v>
      </c>
      <c r="N1041" t="s">
        <v>30</v>
      </c>
      <c r="O1041" t="s">
        <v>58</v>
      </c>
      <c r="P1041" t="s">
        <v>108</v>
      </c>
      <c r="R1041" t="s">
        <v>34</v>
      </c>
      <c r="S1041" t="s">
        <v>74</v>
      </c>
      <c r="T1041" t="s">
        <v>90</v>
      </c>
      <c r="U1041" t="s">
        <v>50</v>
      </c>
      <c r="V1041" t="s">
        <v>37</v>
      </c>
      <c r="W1041" t="s">
        <v>64</v>
      </c>
      <c r="X1041" t="s">
        <v>105</v>
      </c>
      <c r="Y1041" t="s">
        <v>109</v>
      </c>
      <c r="Z1041" t="s">
        <v>180</v>
      </c>
      <c r="AT1041" s="2" t="s">
        <v>1117</v>
      </c>
    </row>
    <row r="1042" spans="5:46" x14ac:dyDescent="0.4">
      <c r="E1042">
        <v>1</v>
      </c>
      <c r="F1042">
        <v>863</v>
      </c>
      <c r="G1042" t="s">
        <v>25</v>
      </c>
      <c r="H1042" s="1">
        <v>45573.356944444444</v>
      </c>
      <c r="I1042" t="s">
        <v>26</v>
      </c>
      <c r="K1042" t="s">
        <v>55</v>
      </c>
      <c r="L1042" t="s">
        <v>147</v>
      </c>
      <c r="M1042" t="s">
        <v>29</v>
      </c>
      <c r="N1042" t="s">
        <v>57</v>
      </c>
      <c r="O1042" t="s">
        <v>58</v>
      </c>
      <c r="P1042" t="s">
        <v>108</v>
      </c>
      <c r="R1042" t="s">
        <v>89</v>
      </c>
      <c r="U1042" t="s">
        <v>50</v>
      </c>
      <c r="V1042" t="s">
        <v>157</v>
      </c>
      <c r="W1042" t="s">
        <v>75</v>
      </c>
      <c r="Z1042" t="s">
        <v>40</v>
      </c>
      <c r="AA1042" t="s">
        <v>41</v>
      </c>
      <c r="AB1042" t="s">
        <v>1118</v>
      </c>
      <c r="AC1042" t="s">
        <v>77</v>
      </c>
      <c r="AD1042" t="s">
        <v>78</v>
      </c>
    </row>
    <row r="1043" spans="5:46" x14ac:dyDescent="0.4">
      <c r="E1043">
        <v>1</v>
      </c>
      <c r="F1043">
        <v>863</v>
      </c>
      <c r="G1043" t="s">
        <v>25</v>
      </c>
      <c r="H1043" s="1">
        <v>45573.356944444444</v>
      </c>
      <c r="I1043" t="s">
        <v>26</v>
      </c>
      <c r="K1043" t="s">
        <v>45</v>
      </c>
      <c r="L1043" t="s">
        <v>147</v>
      </c>
      <c r="M1043" t="s">
        <v>73</v>
      </c>
      <c r="N1043" t="s">
        <v>30</v>
      </c>
      <c r="O1043" t="s">
        <v>58</v>
      </c>
      <c r="P1043" t="s">
        <v>32</v>
      </c>
      <c r="R1043" t="s">
        <v>34</v>
      </c>
      <c r="S1043" t="s">
        <v>118</v>
      </c>
      <c r="T1043" t="s">
        <v>110</v>
      </c>
      <c r="U1043" t="s">
        <v>50</v>
      </c>
      <c r="V1043" t="s">
        <v>51</v>
      </c>
      <c r="W1043" t="s">
        <v>53</v>
      </c>
      <c r="Z1043" t="s">
        <v>180</v>
      </c>
      <c r="AT1043" t="s">
        <v>1119</v>
      </c>
    </row>
    <row r="1044" spans="5:46" ht="131.25" x14ac:dyDescent="0.4">
      <c r="E1044">
        <v>1</v>
      </c>
      <c r="F1044">
        <v>863</v>
      </c>
      <c r="G1044" t="s">
        <v>25</v>
      </c>
      <c r="H1044" s="1">
        <v>45573.356944444444</v>
      </c>
      <c r="I1044" t="s">
        <v>26</v>
      </c>
      <c r="K1044" t="s">
        <v>45</v>
      </c>
      <c r="L1044" t="s">
        <v>147</v>
      </c>
      <c r="M1044" t="s">
        <v>56</v>
      </c>
      <c r="N1044" t="s">
        <v>122</v>
      </c>
      <c r="O1044" t="s">
        <v>58</v>
      </c>
      <c r="P1044" t="s">
        <v>32</v>
      </c>
      <c r="R1044" t="s">
        <v>33</v>
      </c>
      <c r="S1044" t="s">
        <v>61</v>
      </c>
      <c r="T1044" t="s">
        <v>110</v>
      </c>
      <c r="U1044" t="s">
        <v>51</v>
      </c>
      <c r="V1044" t="s">
        <v>102</v>
      </c>
      <c r="W1044" t="s">
        <v>91</v>
      </c>
      <c r="X1044" t="s">
        <v>38</v>
      </c>
      <c r="Y1044" t="s">
        <v>71</v>
      </c>
      <c r="Z1044" t="s">
        <v>40</v>
      </c>
      <c r="AA1044" t="s">
        <v>41</v>
      </c>
      <c r="AB1044" s="2" t="s">
        <v>1120</v>
      </c>
      <c r="AC1044" t="s">
        <v>78</v>
      </c>
      <c r="AD1044" t="s">
        <v>85</v>
      </c>
    </row>
    <row r="1045" spans="5:46" ht="168.75" x14ac:dyDescent="0.4">
      <c r="E1045">
        <v>1</v>
      </c>
      <c r="F1045">
        <v>863</v>
      </c>
      <c r="G1045" t="s">
        <v>25</v>
      </c>
      <c r="H1045" s="1">
        <v>45573.356944444444</v>
      </c>
      <c r="I1045" t="s">
        <v>26</v>
      </c>
      <c r="K1045" t="s">
        <v>55</v>
      </c>
      <c r="L1045" t="s">
        <v>147</v>
      </c>
      <c r="M1045" t="s">
        <v>73</v>
      </c>
      <c r="N1045" t="s">
        <v>57</v>
      </c>
      <c r="O1045" t="s">
        <v>58</v>
      </c>
      <c r="P1045" t="s">
        <v>108</v>
      </c>
      <c r="R1045" t="s">
        <v>74</v>
      </c>
      <c r="S1045" t="s">
        <v>89</v>
      </c>
      <c r="T1045" t="s">
        <v>101</v>
      </c>
      <c r="U1045" t="s">
        <v>115</v>
      </c>
      <c r="V1045" t="s">
        <v>68</v>
      </c>
      <c r="W1045" t="s">
        <v>75</v>
      </c>
      <c r="X1045" t="s">
        <v>105</v>
      </c>
      <c r="Y1045" t="s">
        <v>91</v>
      </c>
      <c r="Z1045" t="s">
        <v>180</v>
      </c>
      <c r="AT1045" s="2" t="s">
        <v>1121</v>
      </c>
    </row>
    <row r="1046" spans="5:46" x14ac:dyDescent="0.4">
      <c r="E1046">
        <v>1</v>
      </c>
      <c r="F1046">
        <v>863</v>
      </c>
      <c r="G1046" t="s">
        <v>25</v>
      </c>
      <c r="H1046" s="1">
        <v>45573.356249999997</v>
      </c>
      <c r="I1046" t="s">
        <v>26</v>
      </c>
      <c r="K1046" t="s">
        <v>45</v>
      </c>
      <c r="L1046" t="s">
        <v>147</v>
      </c>
      <c r="M1046" t="s">
        <v>29</v>
      </c>
      <c r="N1046" t="s">
        <v>30</v>
      </c>
      <c r="O1046" t="s">
        <v>58</v>
      </c>
      <c r="P1046" t="s">
        <v>108</v>
      </c>
      <c r="R1046" t="s">
        <v>61</v>
      </c>
      <c r="S1046" t="s">
        <v>48</v>
      </c>
      <c r="T1046" t="s">
        <v>110</v>
      </c>
      <c r="U1046" t="s">
        <v>51</v>
      </c>
      <c r="V1046" t="s">
        <v>103</v>
      </c>
      <c r="W1046" t="s">
        <v>125</v>
      </c>
      <c r="X1046" t="s">
        <v>91</v>
      </c>
      <c r="Y1046" t="s">
        <v>70</v>
      </c>
      <c r="Z1046" t="s">
        <v>40</v>
      </c>
      <c r="AA1046" t="s">
        <v>54</v>
      </c>
    </row>
    <row r="1047" spans="5:46" ht="281.25" x14ac:dyDescent="0.4">
      <c r="E1047">
        <v>1</v>
      </c>
      <c r="F1047">
        <v>863</v>
      </c>
      <c r="G1047" t="s">
        <v>25</v>
      </c>
      <c r="H1047" s="1">
        <v>45573.356249999997</v>
      </c>
      <c r="I1047" t="s">
        <v>26</v>
      </c>
      <c r="K1047" t="s">
        <v>55</v>
      </c>
      <c r="L1047" t="s">
        <v>147</v>
      </c>
      <c r="M1047" t="s">
        <v>56</v>
      </c>
      <c r="N1047" t="s">
        <v>122</v>
      </c>
      <c r="O1047" t="s">
        <v>31</v>
      </c>
      <c r="Q1047" t="s">
        <v>88</v>
      </c>
      <c r="R1047" t="s">
        <v>89</v>
      </c>
      <c r="S1047" t="s">
        <v>48</v>
      </c>
      <c r="U1047" t="s">
        <v>51</v>
      </c>
      <c r="V1047" t="s">
        <v>63</v>
      </c>
      <c r="W1047" t="s">
        <v>52</v>
      </c>
      <c r="X1047" t="s">
        <v>38</v>
      </c>
      <c r="Y1047" t="s">
        <v>72</v>
      </c>
      <c r="Z1047" t="s">
        <v>40</v>
      </c>
      <c r="AA1047" t="s">
        <v>54</v>
      </c>
      <c r="AT1047" s="2" t="s">
        <v>1122</v>
      </c>
    </row>
    <row r="1048" spans="5:46" x14ac:dyDescent="0.4">
      <c r="E1048">
        <v>1</v>
      </c>
      <c r="F1048">
        <v>863</v>
      </c>
      <c r="G1048" t="s">
        <v>25</v>
      </c>
      <c r="H1048" s="1">
        <v>45573.356249999997</v>
      </c>
      <c r="I1048" t="s">
        <v>26</v>
      </c>
      <c r="K1048" t="s">
        <v>27</v>
      </c>
      <c r="L1048" t="s">
        <v>147</v>
      </c>
      <c r="M1048" t="s">
        <v>56</v>
      </c>
      <c r="N1048" t="s">
        <v>30</v>
      </c>
      <c r="O1048" t="s">
        <v>31</v>
      </c>
      <c r="Q1048" t="s">
        <v>123</v>
      </c>
      <c r="R1048" t="s">
        <v>89</v>
      </c>
      <c r="U1048" t="s">
        <v>132</v>
      </c>
      <c r="V1048" t="s">
        <v>68</v>
      </c>
      <c r="W1048" t="s">
        <v>53</v>
      </c>
      <c r="Z1048" t="s">
        <v>40</v>
      </c>
      <c r="AA1048" t="s">
        <v>54</v>
      </c>
      <c r="AT1048" t="s">
        <v>1123</v>
      </c>
    </row>
    <row r="1049" spans="5:46" x14ac:dyDescent="0.4">
      <c r="E1049">
        <v>1</v>
      </c>
      <c r="F1049">
        <v>863</v>
      </c>
      <c r="G1049" t="s">
        <v>25</v>
      </c>
      <c r="H1049" s="1">
        <v>45573.356249999997</v>
      </c>
      <c r="I1049" t="s">
        <v>26</v>
      </c>
      <c r="K1049" t="s">
        <v>45</v>
      </c>
      <c r="L1049" t="s">
        <v>147</v>
      </c>
      <c r="M1049" t="s">
        <v>73</v>
      </c>
      <c r="N1049" t="s">
        <v>57</v>
      </c>
      <c r="O1049" t="s">
        <v>58</v>
      </c>
      <c r="P1049" t="s">
        <v>108</v>
      </c>
      <c r="R1049" t="s">
        <v>33</v>
      </c>
      <c r="S1049" t="s">
        <v>60</v>
      </c>
      <c r="T1049" t="s">
        <v>74</v>
      </c>
      <c r="U1049" t="s">
        <v>50</v>
      </c>
      <c r="V1049" t="s">
        <v>63</v>
      </c>
      <c r="W1049" t="s">
        <v>52</v>
      </c>
      <c r="X1049" t="s">
        <v>75</v>
      </c>
      <c r="Y1049" t="s">
        <v>109</v>
      </c>
      <c r="Z1049" t="s">
        <v>40</v>
      </c>
      <c r="AA1049" t="s">
        <v>54</v>
      </c>
    </row>
    <row r="1050" spans="5:46" x14ac:dyDescent="0.4">
      <c r="E1050">
        <v>1</v>
      </c>
      <c r="F1050">
        <v>863</v>
      </c>
      <c r="G1050" t="s">
        <v>25</v>
      </c>
      <c r="H1050" s="1">
        <v>45573.355555555558</v>
      </c>
      <c r="I1050" t="s">
        <v>26</v>
      </c>
      <c r="K1050" t="s">
        <v>142</v>
      </c>
      <c r="L1050" t="s">
        <v>147</v>
      </c>
      <c r="M1050" t="s">
        <v>73</v>
      </c>
      <c r="N1050" t="s">
        <v>57</v>
      </c>
      <c r="O1050" t="s">
        <v>58</v>
      </c>
      <c r="P1050" t="s">
        <v>108</v>
      </c>
      <c r="R1050" t="s">
        <v>34</v>
      </c>
      <c r="S1050" t="s">
        <v>74</v>
      </c>
      <c r="T1050" t="s">
        <v>35</v>
      </c>
      <c r="U1050" t="s">
        <v>50</v>
      </c>
      <c r="V1050" t="s">
        <v>37</v>
      </c>
      <c r="W1050" t="s">
        <v>75</v>
      </c>
      <c r="X1050" t="s">
        <v>105</v>
      </c>
      <c r="Z1050" t="s">
        <v>40</v>
      </c>
      <c r="AA1050" t="s">
        <v>41</v>
      </c>
      <c r="AB1050" t="s">
        <v>1124</v>
      </c>
      <c r="AC1050" t="s">
        <v>79</v>
      </c>
      <c r="AD1050" t="s">
        <v>43</v>
      </c>
      <c r="AE1050" t="s">
        <v>84</v>
      </c>
      <c r="AF1050" t="s">
        <v>85</v>
      </c>
    </row>
    <row r="1051" spans="5:46" x14ac:dyDescent="0.4">
      <c r="E1051">
        <v>1</v>
      </c>
      <c r="F1051">
        <v>863</v>
      </c>
      <c r="G1051" t="s">
        <v>25</v>
      </c>
      <c r="H1051" s="1">
        <v>45573.355555555558</v>
      </c>
      <c r="I1051" t="s">
        <v>26</v>
      </c>
      <c r="K1051" t="s">
        <v>27</v>
      </c>
      <c r="L1051" t="s">
        <v>147</v>
      </c>
      <c r="M1051" t="s">
        <v>73</v>
      </c>
      <c r="N1051" t="s">
        <v>57</v>
      </c>
      <c r="O1051" t="s">
        <v>31</v>
      </c>
      <c r="Q1051" t="s">
        <v>114</v>
      </c>
      <c r="R1051" t="s">
        <v>34</v>
      </c>
      <c r="S1051" t="s">
        <v>74</v>
      </c>
      <c r="T1051" t="s">
        <v>48</v>
      </c>
      <c r="U1051" t="s">
        <v>50</v>
      </c>
      <c r="W1051" t="s">
        <v>162</v>
      </c>
      <c r="X1051" t="s">
        <v>109</v>
      </c>
      <c r="Z1051" t="s">
        <v>180</v>
      </c>
    </row>
    <row r="1052" spans="5:46" x14ac:dyDescent="0.4">
      <c r="E1052">
        <v>1</v>
      </c>
      <c r="F1052">
        <v>863</v>
      </c>
      <c r="G1052" t="s">
        <v>25</v>
      </c>
      <c r="H1052" s="1">
        <v>45573.355555555558</v>
      </c>
      <c r="I1052" t="s">
        <v>26</v>
      </c>
      <c r="K1052" t="s">
        <v>55</v>
      </c>
      <c r="L1052" t="s">
        <v>147</v>
      </c>
      <c r="M1052" t="s">
        <v>73</v>
      </c>
      <c r="N1052" t="s">
        <v>57</v>
      </c>
      <c r="O1052" t="s">
        <v>31</v>
      </c>
      <c r="Q1052" t="s">
        <v>1125</v>
      </c>
      <c r="R1052" t="s">
        <v>34</v>
      </c>
      <c r="S1052" t="s">
        <v>101</v>
      </c>
      <c r="T1052" t="s">
        <v>90</v>
      </c>
      <c r="U1052" t="s">
        <v>103</v>
      </c>
      <c r="V1052" t="s">
        <v>37</v>
      </c>
      <c r="W1052" t="s">
        <v>75</v>
      </c>
      <c r="X1052" t="s">
        <v>105</v>
      </c>
      <c r="Z1052" t="s">
        <v>40</v>
      </c>
      <c r="AA1052" t="s">
        <v>54</v>
      </c>
    </row>
    <row r="1053" spans="5:46" x14ac:dyDescent="0.4">
      <c r="E1053">
        <v>1</v>
      </c>
      <c r="F1053">
        <v>863</v>
      </c>
      <c r="G1053" t="s">
        <v>25</v>
      </c>
      <c r="H1053" s="1">
        <v>45573.355555555558</v>
      </c>
      <c r="I1053" t="s">
        <v>26</v>
      </c>
      <c r="K1053" t="s">
        <v>55</v>
      </c>
      <c r="L1053" t="s">
        <v>456</v>
      </c>
      <c r="M1053" t="s">
        <v>56</v>
      </c>
      <c r="N1053" t="s">
        <v>122</v>
      </c>
      <c r="O1053" t="s">
        <v>58</v>
      </c>
      <c r="P1053" t="s">
        <v>108</v>
      </c>
      <c r="R1053" t="s">
        <v>33</v>
      </c>
      <c r="S1053" t="s">
        <v>154</v>
      </c>
      <c r="T1053" t="s">
        <v>110</v>
      </c>
      <c r="U1053" t="s">
        <v>50</v>
      </c>
      <c r="V1053" t="s">
        <v>102</v>
      </c>
      <c r="W1053" t="s">
        <v>52</v>
      </c>
      <c r="X1053" t="s">
        <v>38</v>
      </c>
      <c r="Y1053" t="s">
        <v>53</v>
      </c>
      <c r="Z1053" t="s">
        <v>40</v>
      </c>
      <c r="AA1053" t="s">
        <v>54</v>
      </c>
      <c r="AT1053" t="s">
        <v>1126</v>
      </c>
    </row>
    <row r="1054" spans="5:46" x14ac:dyDescent="0.4">
      <c r="E1054">
        <v>1</v>
      </c>
      <c r="F1054">
        <v>863</v>
      </c>
      <c r="G1054" t="s">
        <v>25</v>
      </c>
      <c r="H1054" s="1">
        <v>45573.355555555558</v>
      </c>
      <c r="I1054" t="s">
        <v>26</v>
      </c>
      <c r="K1054" t="s">
        <v>27</v>
      </c>
      <c r="L1054" t="s">
        <v>147</v>
      </c>
      <c r="M1054" t="s">
        <v>29</v>
      </c>
      <c r="N1054" t="s">
        <v>30</v>
      </c>
      <c r="O1054" t="s">
        <v>58</v>
      </c>
      <c r="P1054" t="s">
        <v>59</v>
      </c>
      <c r="R1054" t="s">
        <v>89</v>
      </c>
      <c r="S1054" t="s">
        <v>48</v>
      </c>
      <c r="U1054" t="s">
        <v>63</v>
      </c>
      <c r="V1054" t="s">
        <v>115</v>
      </c>
      <c r="W1054" t="s">
        <v>125</v>
      </c>
      <c r="X1054" t="s">
        <v>70</v>
      </c>
      <c r="Y1054" t="s">
        <v>109</v>
      </c>
      <c r="Z1054" t="s">
        <v>40</v>
      </c>
      <c r="AA1054" t="s">
        <v>41</v>
      </c>
      <c r="AB1054" t="s">
        <v>1127</v>
      </c>
      <c r="AC1054" t="s">
        <v>77</v>
      </c>
      <c r="AD1054" t="s">
        <v>84</v>
      </c>
      <c r="AE1054" t="s">
        <v>85</v>
      </c>
      <c r="AF1054" t="s">
        <v>189</v>
      </c>
    </row>
    <row r="1055" spans="5:46" ht="93.75" x14ac:dyDescent="0.4">
      <c r="E1055">
        <v>1</v>
      </c>
      <c r="F1055">
        <v>863</v>
      </c>
      <c r="G1055" t="s">
        <v>25</v>
      </c>
      <c r="H1055" s="1">
        <v>45573.355555555558</v>
      </c>
      <c r="I1055" t="s">
        <v>26</v>
      </c>
      <c r="K1055" t="s">
        <v>27</v>
      </c>
      <c r="L1055" t="s">
        <v>147</v>
      </c>
      <c r="M1055" t="s">
        <v>29</v>
      </c>
      <c r="N1055" t="s">
        <v>122</v>
      </c>
      <c r="O1055" t="s">
        <v>31</v>
      </c>
      <c r="Q1055" t="s">
        <v>123</v>
      </c>
      <c r="R1055" t="s">
        <v>34</v>
      </c>
      <c r="S1055" t="s">
        <v>74</v>
      </c>
      <c r="T1055" t="s">
        <v>117</v>
      </c>
      <c r="U1055" t="s">
        <v>50</v>
      </c>
      <c r="V1055" t="s">
        <v>51</v>
      </c>
      <c r="W1055" t="s">
        <v>75</v>
      </c>
      <c r="X1055" t="s">
        <v>125</v>
      </c>
      <c r="Y1055" t="s">
        <v>91</v>
      </c>
      <c r="Z1055" t="s">
        <v>40</v>
      </c>
      <c r="AA1055" t="s">
        <v>41</v>
      </c>
      <c r="AB1055" s="2" t="s">
        <v>1128</v>
      </c>
      <c r="AC1055" t="s">
        <v>189</v>
      </c>
    </row>
    <row r="1056" spans="5:46" x14ac:dyDescent="0.4">
      <c r="E1056">
        <v>1</v>
      </c>
      <c r="F1056">
        <v>863</v>
      </c>
      <c r="G1056" t="s">
        <v>25</v>
      </c>
      <c r="H1056" s="1">
        <v>45573.355555555558</v>
      </c>
      <c r="I1056" t="s">
        <v>26</v>
      </c>
      <c r="K1056" t="s">
        <v>27</v>
      </c>
      <c r="L1056" t="s">
        <v>147</v>
      </c>
      <c r="M1056" t="s">
        <v>56</v>
      </c>
      <c r="N1056" t="s">
        <v>30</v>
      </c>
      <c r="O1056" t="s">
        <v>58</v>
      </c>
      <c r="P1056" t="s">
        <v>32</v>
      </c>
      <c r="R1056" t="s">
        <v>34</v>
      </c>
      <c r="S1056" t="s">
        <v>74</v>
      </c>
      <c r="U1056" t="s">
        <v>50</v>
      </c>
      <c r="W1056" t="s">
        <v>52</v>
      </c>
      <c r="X1056" t="s">
        <v>75</v>
      </c>
      <c r="Z1056" t="s">
        <v>40</v>
      </c>
      <c r="AA1056" t="s">
        <v>54</v>
      </c>
      <c r="AT1056" t="s">
        <v>1129</v>
      </c>
    </row>
    <row r="1057" spans="5:46" ht="75" x14ac:dyDescent="0.4">
      <c r="E1057">
        <v>1</v>
      </c>
      <c r="F1057">
        <v>863</v>
      </c>
      <c r="G1057" t="s">
        <v>25</v>
      </c>
      <c r="H1057" s="1">
        <v>45573.355555555558</v>
      </c>
      <c r="I1057" t="s">
        <v>26</v>
      </c>
      <c r="K1057" t="s">
        <v>27</v>
      </c>
      <c r="L1057" t="s">
        <v>147</v>
      </c>
      <c r="M1057" t="s">
        <v>29</v>
      </c>
      <c r="N1057" t="s">
        <v>46</v>
      </c>
      <c r="O1057" t="s">
        <v>31</v>
      </c>
      <c r="Q1057" t="s">
        <v>1130</v>
      </c>
      <c r="R1057" t="s">
        <v>60</v>
      </c>
      <c r="S1057" t="s">
        <v>89</v>
      </c>
      <c r="T1057" t="s">
        <v>90</v>
      </c>
      <c r="U1057" t="s">
        <v>103</v>
      </c>
      <c r="V1057" t="s">
        <v>1131</v>
      </c>
      <c r="W1057" t="s">
        <v>52</v>
      </c>
      <c r="X1057" t="s">
        <v>91</v>
      </c>
      <c r="Y1057" t="s">
        <v>109</v>
      </c>
      <c r="Z1057" t="s">
        <v>40</v>
      </c>
      <c r="AA1057" t="s">
        <v>54</v>
      </c>
      <c r="AT1057" s="2" t="s">
        <v>1132</v>
      </c>
    </row>
    <row r="1058" spans="5:46" x14ac:dyDescent="0.4">
      <c r="E1058">
        <v>1</v>
      </c>
      <c r="F1058">
        <v>863</v>
      </c>
      <c r="G1058" t="s">
        <v>25</v>
      </c>
      <c r="H1058" s="1">
        <v>45573.354861111111</v>
      </c>
      <c r="I1058" t="s">
        <v>26</v>
      </c>
      <c r="K1058" t="s">
        <v>55</v>
      </c>
      <c r="L1058" t="s">
        <v>456</v>
      </c>
      <c r="M1058" t="s">
        <v>56</v>
      </c>
      <c r="N1058" t="s">
        <v>30</v>
      </c>
      <c r="O1058" t="s">
        <v>58</v>
      </c>
      <c r="P1058" t="s">
        <v>108</v>
      </c>
      <c r="R1058" t="s">
        <v>33</v>
      </c>
      <c r="U1058" t="s">
        <v>50</v>
      </c>
      <c r="W1058" t="s">
        <v>64</v>
      </c>
      <c r="Z1058" t="s">
        <v>40</v>
      </c>
      <c r="AA1058" t="s">
        <v>54</v>
      </c>
    </row>
    <row r="1059" spans="5:46" x14ac:dyDescent="0.4">
      <c r="E1059">
        <v>1</v>
      </c>
      <c r="F1059">
        <v>863</v>
      </c>
      <c r="G1059" t="s">
        <v>25</v>
      </c>
      <c r="H1059" s="1">
        <v>45573.354861111111</v>
      </c>
      <c r="I1059" t="s">
        <v>26</v>
      </c>
      <c r="K1059" t="s">
        <v>45</v>
      </c>
      <c r="L1059" t="s">
        <v>147</v>
      </c>
      <c r="M1059" t="s">
        <v>73</v>
      </c>
      <c r="N1059" t="s">
        <v>30</v>
      </c>
      <c r="O1059" t="s">
        <v>58</v>
      </c>
      <c r="P1059" t="s">
        <v>190</v>
      </c>
      <c r="R1059" t="s">
        <v>74</v>
      </c>
      <c r="S1059" t="s">
        <v>118</v>
      </c>
      <c r="T1059" t="s">
        <v>62</v>
      </c>
      <c r="U1059" t="s">
        <v>50</v>
      </c>
      <c r="V1059" t="s">
        <v>51</v>
      </c>
      <c r="W1059" t="s">
        <v>52</v>
      </c>
      <c r="X1059" t="s">
        <v>75</v>
      </c>
      <c r="Y1059" t="s">
        <v>125</v>
      </c>
      <c r="Z1059" t="s">
        <v>40</v>
      </c>
      <c r="AA1059" t="s">
        <v>54</v>
      </c>
    </row>
    <row r="1060" spans="5:46" x14ac:dyDescent="0.4">
      <c r="E1060">
        <v>1</v>
      </c>
      <c r="F1060">
        <v>863</v>
      </c>
      <c r="G1060" t="s">
        <v>25</v>
      </c>
      <c r="H1060" s="1">
        <v>45573.354861111111</v>
      </c>
      <c r="I1060" t="s">
        <v>26</v>
      </c>
      <c r="K1060" t="s">
        <v>27</v>
      </c>
      <c r="L1060" t="s">
        <v>147</v>
      </c>
      <c r="M1060" t="s">
        <v>29</v>
      </c>
      <c r="N1060" t="s">
        <v>57</v>
      </c>
      <c r="O1060" t="s">
        <v>31</v>
      </c>
      <c r="Q1060" t="s">
        <v>114</v>
      </c>
      <c r="R1060" t="s">
        <v>90</v>
      </c>
      <c r="U1060" t="s">
        <v>50</v>
      </c>
      <c r="W1060" t="s">
        <v>75</v>
      </c>
      <c r="Z1060" t="s">
        <v>40</v>
      </c>
      <c r="AA1060" t="s">
        <v>54</v>
      </c>
      <c r="AT1060" t="s">
        <v>46</v>
      </c>
    </row>
    <row r="1061" spans="5:46" x14ac:dyDescent="0.4">
      <c r="E1061">
        <v>1</v>
      </c>
      <c r="F1061">
        <v>863</v>
      </c>
      <c r="G1061" t="s">
        <v>25</v>
      </c>
      <c r="H1061" s="1">
        <v>45573.354166666664</v>
      </c>
      <c r="I1061" t="s">
        <v>26</v>
      </c>
      <c r="K1061" t="s">
        <v>45</v>
      </c>
      <c r="L1061" t="s">
        <v>147</v>
      </c>
      <c r="M1061" t="s">
        <v>73</v>
      </c>
      <c r="N1061" t="s">
        <v>57</v>
      </c>
      <c r="O1061" t="s">
        <v>58</v>
      </c>
      <c r="P1061" t="s">
        <v>108</v>
      </c>
      <c r="R1061" t="s">
        <v>47</v>
      </c>
      <c r="U1061" t="s">
        <v>50</v>
      </c>
      <c r="W1061" t="s">
        <v>105</v>
      </c>
      <c r="Z1061" t="s">
        <v>40</v>
      </c>
      <c r="AA1061" t="s">
        <v>41</v>
      </c>
      <c r="AB1061" t="s">
        <v>1133</v>
      </c>
      <c r="AC1061" t="s">
        <v>189</v>
      </c>
    </row>
    <row r="1062" spans="5:46" ht="243.75" x14ac:dyDescent="0.4">
      <c r="E1062">
        <v>1</v>
      </c>
      <c r="F1062">
        <v>863</v>
      </c>
      <c r="G1062" t="s">
        <v>25</v>
      </c>
      <c r="H1062" s="1">
        <v>45573.353472222225</v>
      </c>
      <c r="I1062" t="s">
        <v>26</v>
      </c>
      <c r="K1062" t="s">
        <v>45</v>
      </c>
      <c r="L1062" t="s">
        <v>147</v>
      </c>
      <c r="M1062" t="s">
        <v>56</v>
      </c>
      <c r="N1062" t="s">
        <v>57</v>
      </c>
      <c r="O1062" t="s">
        <v>31</v>
      </c>
      <c r="Q1062" t="s">
        <v>114</v>
      </c>
      <c r="R1062" t="s">
        <v>60</v>
      </c>
      <c r="S1062" t="s">
        <v>48</v>
      </c>
      <c r="T1062" t="s">
        <v>90</v>
      </c>
      <c r="U1062" t="s">
        <v>102</v>
      </c>
      <c r="V1062" t="s">
        <v>103</v>
      </c>
      <c r="W1062" t="s">
        <v>91</v>
      </c>
      <c r="X1062" t="s">
        <v>71</v>
      </c>
      <c r="Y1062" t="s">
        <v>111</v>
      </c>
      <c r="Z1062" t="s">
        <v>40</v>
      </c>
      <c r="AA1062" t="s">
        <v>41</v>
      </c>
      <c r="AB1062" s="2" t="s">
        <v>1134</v>
      </c>
      <c r="AC1062" t="s">
        <v>43</v>
      </c>
      <c r="AD1062" t="s">
        <v>82</v>
      </c>
    </row>
    <row r="1063" spans="5:46" x14ac:dyDescent="0.4">
      <c r="E1063">
        <v>1</v>
      </c>
      <c r="F1063">
        <v>863</v>
      </c>
      <c r="G1063" t="s">
        <v>25</v>
      </c>
      <c r="H1063" s="1">
        <v>45573.353472222225</v>
      </c>
      <c r="I1063" t="s">
        <v>26</v>
      </c>
      <c r="K1063" t="s">
        <v>27</v>
      </c>
      <c r="L1063" t="s">
        <v>147</v>
      </c>
      <c r="M1063" t="s">
        <v>73</v>
      </c>
      <c r="N1063" t="s">
        <v>57</v>
      </c>
      <c r="O1063" t="s">
        <v>58</v>
      </c>
      <c r="P1063" t="s">
        <v>108</v>
      </c>
      <c r="R1063" t="s">
        <v>33</v>
      </c>
      <c r="S1063" t="s">
        <v>61</v>
      </c>
      <c r="T1063" t="s">
        <v>89</v>
      </c>
      <c r="U1063" t="s">
        <v>50</v>
      </c>
      <c r="V1063" t="s">
        <v>157</v>
      </c>
      <c r="W1063" t="s">
        <v>105</v>
      </c>
      <c r="X1063" t="s">
        <v>106</v>
      </c>
      <c r="Z1063" t="s">
        <v>180</v>
      </c>
    </row>
    <row r="1064" spans="5:46" x14ac:dyDescent="0.4">
      <c r="E1064">
        <v>1</v>
      </c>
      <c r="F1064">
        <v>863</v>
      </c>
      <c r="G1064" t="s">
        <v>25</v>
      </c>
      <c r="H1064" s="1">
        <v>45573.35</v>
      </c>
      <c r="I1064" t="s">
        <v>26</v>
      </c>
      <c r="K1064" t="s">
        <v>55</v>
      </c>
      <c r="L1064" t="s">
        <v>147</v>
      </c>
      <c r="M1064" t="s">
        <v>29</v>
      </c>
      <c r="N1064" t="s">
        <v>66</v>
      </c>
      <c r="O1064" t="s">
        <v>31</v>
      </c>
      <c r="Q1064" t="s">
        <v>32</v>
      </c>
      <c r="R1064" t="s">
        <v>34</v>
      </c>
      <c r="S1064" t="s">
        <v>74</v>
      </c>
      <c r="T1064" t="s">
        <v>61</v>
      </c>
      <c r="U1064" t="s">
        <v>50</v>
      </c>
      <c r="W1064" t="s">
        <v>75</v>
      </c>
      <c r="X1064" t="s">
        <v>125</v>
      </c>
      <c r="Y1064" t="s">
        <v>105</v>
      </c>
      <c r="Z1064" t="s">
        <v>40</v>
      </c>
      <c r="AA1064" t="s">
        <v>54</v>
      </c>
    </row>
    <row r="1065" spans="5:46" x14ac:dyDescent="0.4">
      <c r="E1065">
        <v>1</v>
      </c>
      <c r="F1065">
        <v>863</v>
      </c>
      <c r="G1065" t="s">
        <v>25</v>
      </c>
      <c r="H1065" s="1">
        <v>45573.347222222219</v>
      </c>
      <c r="I1065" t="s">
        <v>26</v>
      </c>
      <c r="K1065" t="s">
        <v>45</v>
      </c>
      <c r="L1065" t="s">
        <v>147</v>
      </c>
      <c r="M1065" t="s">
        <v>73</v>
      </c>
      <c r="N1065" t="s">
        <v>57</v>
      </c>
      <c r="O1065" t="s">
        <v>58</v>
      </c>
      <c r="P1065" t="s">
        <v>108</v>
      </c>
      <c r="R1065" t="s">
        <v>34</v>
      </c>
      <c r="S1065" t="s">
        <v>74</v>
      </c>
      <c r="T1065" t="s">
        <v>110</v>
      </c>
      <c r="U1065" t="s">
        <v>36</v>
      </c>
      <c r="W1065" t="s">
        <v>105</v>
      </c>
      <c r="X1065" t="s">
        <v>70</v>
      </c>
      <c r="Z1065" t="s">
        <v>180</v>
      </c>
    </row>
    <row r="1066" spans="5:46" ht="56.25" x14ac:dyDescent="0.4">
      <c r="E1066">
        <v>1</v>
      </c>
      <c r="F1066">
        <v>863</v>
      </c>
      <c r="G1066" t="s">
        <v>25</v>
      </c>
      <c r="H1066" s="1">
        <v>45573.347222222219</v>
      </c>
      <c r="I1066" t="s">
        <v>26</v>
      </c>
      <c r="K1066" t="s">
        <v>55</v>
      </c>
      <c r="L1066" t="s">
        <v>147</v>
      </c>
      <c r="M1066" t="s">
        <v>56</v>
      </c>
      <c r="N1066" t="s">
        <v>57</v>
      </c>
      <c r="O1066" t="s">
        <v>58</v>
      </c>
      <c r="P1066" t="s">
        <v>134</v>
      </c>
      <c r="R1066" t="s">
        <v>34</v>
      </c>
      <c r="S1066" t="s">
        <v>74</v>
      </c>
      <c r="T1066" t="s">
        <v>90</v>
      </c>
      <c r="U1066" t="s">
        <v>50</v>
      </c>
      <c r="V1066" t="s">
        <v>157</v>
      </c>
      <c r="W1066" t="s">
        <v>75</v>
      </c>
      <c r="X1066" t="s">
        <v>133</v>
      </c>
      <c r="Z1066" t="s">
        <v>180</v>
      </c>
      <c r="AT1066" s="2" t="s">
        <v>1135</v>
      </c>
    </row>
    <row r="1067" spans="5:46" x14ac:dyDescent="0.4">
      <c r="E1067">
        <v>1</v>
      </c>
      <c r="F1067">
        <v>863</v>
      </c>
      <c r="G1067" t="s">
        <v>25</v>
      </c>
      <c r="H1067" s="1">
        <v>45573.347222222219</v>
      </c>
      <c r="I1067" t="s">
        <v>26</v>
      </c>
      <c r="K1067" t="s">
        <v>55</v>
      </c>
      <c r="L1067" t="s">
        <v>147</v>
      </c>
      <c r="M1067" t="s">
        <v>73</v>
      </c>
      <c r="N1067" t="s">
        <v>57</v>
      </c>
      <c r="O1067" t="s">
        <v>58</v>
      </c>
      <c r="P1067" t="s">
        <v>134</v>
      </c>
      <c r="R1067" t="s">
        <v>89</v>
      </c>
      <c r="U1067" t="s">
        <v>36</v>
      </c>
      <c r="V1067" t="s">
        <v>63</v>
      </c>
      <c r="W1067" t="s">
        <v>75</v>
      </c>
      <c r="X1067" t="s">
        <v>70</v>
      </c>
      <c r="Y1067" t="s">
        <v>71</v>
      </c>
      <c r="Z1067" t="s">
        <v>40</v>
      </c>
      <c r="AA1067" t="s">
        <v>41</v>
      </c>
      <c r="AB1067" t="s">
        <v>245</v>
      </c>
      <c r="AC1067" t="s">
        <v>189</v>
      </c>
      <c r="AT1067" t="s">
        <v>1136</v>
      </c>
    </row>
    <row r="1068" spans="5:46" x14ac:dyDescent="0.4">
      <c r="E1068">
        <v>1</v>
      </c>
      <c r="F1068">
        <v>863</v>
      </c>
      <c r="G1068" t="s">
        <v>25</v>
      </c>
      <c r="H1068" s="1">
        <v>45573.345833333333</v>
      </c>
      <c r="I1068" t="s">
        <v>26</v>
      </c>
      <c r="K1068" t="s">
        <v>45</v>
      </c>
      <c r="L1068" t="s">
        <v>1137</v>
      </c>
      <c r="M1068" t="s">
        <v>29</v>
      </c>
      <c r="N1068" t="s">
        <v>46</v>
      </c>
      <c r="O1068" t="s">
        <v>31</v>
      </c>
      <c r="Q1068" t="s">
        <v>114</v>
      </c>
      <c r="R1068" t="s">
        <v>60</v>
      </c>
      <c r="S1068" t="s">
        <v>47</v>
      </c>
      <c r="T1068" t="s">
        <v>48</v>
      </c>
      <c r="U1068" t="s">
        <v>50</v>
      </c>
      <c r="V1068" t="s">
        <v>103</v>
      </c>
      <c r="W1068" t="s">
        <v>75</v>
      </c>
      <c r="X1068" t="s">
        <v>91</v>
      </c>
      <c r="Y1068" t="s">
        <v>71</v>
      </c>
      <c r="Z1068" t="s">
        <v>40</v>
      </c>
      <c r="AA1068" t="s">
        <v>54</v>
      </c>
    </row>
    <row r="1069" spans="5:46" x14ac:dyDescent="0.4">
      <c r="E1069">
        <v>1</v>
      </c>
      <c r="F1069">
        <v>863</v>
      </c>
      <c r="G1069" t="s">
        <v>25</v>
      </c>
      <c r="H1069" s="1">
        <v>45573.345833333333</v>
      </c>
      <c r="I1069" t="s">
        <v>26</v>
      </c>
      <c r="K1069" t="s">
        <v>27</v>
      </c>
      <c r="L1069" t="s">
        <v>147</v>
      </c>
      <c r="M1069" t="s">
        <v>73</v>
      </c>
      <c r="N1069" t="s">
        <v>30</v>
      </c>
      <c r="O1069" t="s">
        <v>31</v>
      </c>
      <c r="Q1069" t="s">
        <v>1138</v>
      </c>
      <c r="R1069" t="s">
        <v>33</v>
      </c>
      <c r="U1069" t="s">
        <v>50</v>
      </c>
      <c r="V1069" t="s">
        <v>102</v>
      </c>
      <c r="W1069" t="s">
        <v>91</v>
      </c>
      <c r="X1069" t="s">
        <v>99</v>
      </c>
      <c r="Y1069" t="s">
        <v>70</v>
      </c>
      <c r="Z1069" t="s">
        <v>180</v>
      </c>
      <c r="AT1069" t="s">
        <v>1139</v>
      </c>
    </row>
    <row r="1070" spans="5:46" x14ac:dyDescent="0.4">
      <c r="E1070">
        <v>1</v>
      </c>
      <c r="F1070">
        <v>863</v>
      </c>
      <c r="G1070" t="s">
        <v>25</v>
      </c>
      <c r="H1070" s="1">
        <v>45573.345833333333</v>
      </c>
      <c r="I1070" t="s">
        <v>26</v>
      </c>
      <c r="K1070" t="s">
        <v>55</v>
      </c>
      <c r="L1070" t="s">
        <v>147</v>
      </c>
      <c r="M1070" t="s">
        <v>56</v>
      </c>
      <c r="N1070" t="s">
        <v>30</v>
      </c>
      <c r="O1070" t="s">
        <v>31</v>
      </c>
      <c r="Q1070" t="s">
        <v>32</v>
      </c>
      <c r="R1070" t="s">
        <v>34</v>
      </c>
      <c r="S1070" t="s">
        <v>74</v>
      </c>
      <c r="T1070" t="s">
        <v>61</v>
      </c>
      <c r="U1070" t="s">
        <v>50</v>
      </c>
      <c r="V1070" t="s">
        <v>115</v>
      </c>
      <c r="W1070" t="s">
        <v>64</v>
      </c>
      <c r="X1070" t="s">
        <v>91</v>
      </c>
      <c r="Y1070" t="s">
        <v>178</v>
      </c>
      <c r="Z1070" t="s">
        <v>40</v>
      </c>
      <c r="AA1070" t="s">
        <v>54</v>
      </c>
    </row>
    <row r="1071" spans="5:46" ht="337.5" x14ac:dyDescent="0.4">
      <c r="E1071">
        <v>1</v>
      </c>
      <c r="F1071">
        <v>863</v>
      </c>
      <c r="G1071" t="s">
        <v>25</v>
      </c>
      <c r="H1071" s="1">
        <v>45573.345138888886</v>
      </c>
      <c r="I1071" t="s">
        <v>26</v>
      </c>
      <c r="K1071" t="s">
        <v>55</v>
      </c>
      <c r="L1071" t="s">
        <v>147</v>
      </c>
      <c r="M1071" t="s">
        <v>56</v>
      </c>
      <c r="N1071" t="s">
        <v>57</v>
      </c>
      <c r="O1071" t="s">
        <v>58</v>
      </c>
      <c r="P1071" t="s">
        <v>108</v>
      </c>
      <c r="R1071" t="s">
        <v>74</v>
      </c>
      <c r="S1071" t="s">
        <v>61</v>
      </c>
      <c r="T1071" t="s">
        <v>90</v>
      </c>
      <c r="U1071" t="s">
        <v>50</v>
      </c>
      <c r="V1071" t="s">
        <v>37</v>
      </c>
      <c r="W1071" t="s">
        <v>75</v>
      </c>
      <c r="X1071" t="s">
        <v>125</v>
      </c>
      <c r="Y1071" t="s">
        <v>111</v>
      </c>
      <c r="Z1071" t="s">
        <v>40</v>
      </c>
      <c r="AA1071" t="s">
        <v>41</v>
      </c>
      <c r="AB1071" s="2" t="s">
        <v>1140</v>
      </c>
      <c r="AC1071" t="s">
        <v>83</v>
      </c>
      <c r="AD1071" t="s">
        <v>84</v>
      </c>
      <c r="AE1071" t="s">
        <v>85</v>
      </c>
      <c r="AT1071" s="2" t="s">
        <v>1141</v>
      </c>
    </row>
    <row r="1072" spans="5:46" x14ac:dyDescent="0.4">
      <c r="E1072">
        <v>1</v>
      </c>
      <c r="F1072">
        <v>863</v>
      </c>
      <c r="G1072" t="s">
        <v>25</v>
      </c>
      <c r="H1072" s="1">
        <v>45573.345138888886</v>
      </c>
      <c r="I1072" t="s">
        <v>26</v>
      </c>
      <c r="K1072" t="s">
        <v>55</v>
      </c>
      <c r="L1072" t="s">
        <v>147</v>
      </c>
      <c r="M1072" t="s">
        <v>29</v>
      </c>
      <c r="N1072" t="s">
        <v>122</v>
      </c>
      <c r="O1072" t="s">
        <v>31</v>
      </c>
      <c r="Q1072" t="s">
        <v>123</v>
      </c>
      <c r="R1072" t="s">
        <v>74</v>
      </c>
      <c r="S1072" t="s">
        <v>101</v>
      </c>
      <c r="U1072" t="s">
        <v>50</v>
      </c>
      <c r="W1072" t="s">
        <v>125</v>
      </c>
      <c r="Z1072" t="s">
        <v>40</v>
      </c>
      <c r="AA1072" t="s">
        <v>41</v>
      </c>
      <c r="AB1072" t="s">
        <v>1142</v>
      </c>
      <c r="AC1072" t="s">
        <v>84</v>
      </c>
      <c r="AT1072" t="s">
        <v>376</v>
      </c>
    </row>
    <row r="1073" spans="5:46" x14ac:dyDescent="0.4">
      <c r="E1073">
        <v>1</v>
      </c>
      <c r="F1073">
        <v>863</v>
      </c>
      <c r="G1073" t="s">
        <v>25</v>
      </c>
      <c r="H1073" s="1">
        <v>45573.345138888886</v>
      </c>
      <c r="I1073" t="s">
        <v>26</v>
      </c>
      <c r="K1073" t="s">
        <v>27</v>
      </c>
      <c r="L1073" t="s">
        <v>147</v>
      </c>
      <c r="M1073" t="s">
        <v>73</v>
      </c>
      <c r="N1073" t="s">
        <v>66</v>
      </c>
      <c r="O1073" t="s">
        <v>58</v>
      </c>
      <c r="P1073" t="s">
        <v>108</v>
      </c>
      <c r="R1073" t="s">
        <v>34</v>
      </c>
      <c r="S1073" t="s">
        <v>74</v>
      </c>
      <c r="U1073" t="s">
        <v>50</v>
      </c>
      <c r="V1073" t="s">
        <v>102</v>
      </c>
      <c r="W1073" t="s">
        <v>38</v>
      </c>
      <c r="X1073" t="s">
        <v>71</v>
      </c>
      <c r="Z1073" t="s">
        <v>40</v>
      </c>
      <c r="AA1073" t="s">
        <v>41</v>
      </c>
      <c r="AB1073" t="s">
        <v>424</v>
      </c>
      <c r="AC1073" t="s">
        <v>84</v>
      </c>
      <c r="AD1073" t="s">
        <v>85</v>
      </c>
    </row>
    <row r="1074" spans="5:46" x14ac:dyDescent="0.4">
      <c r="E1074">
        <v>1</v>
      </c>
      <c r="F1074">
        <v>863</v>
      </c>
      <c r="G1074" t="s">
        <v>25</v>
      </c>
      <c r="H1074" s="1">
        <v>45573.344444444447</v>
      </c>
      <c r="I1074" t="s">
        <v>26</v>
      </c>
      <c r="K1074" t="s">
        <v>27</v>
      </c>
      <c r="L1074" t="s">
        <v>147</v>
      </c>
      <c r="M1074" t="s">
        <v>73</v>
      </c>
      <c r="N1074" t="s">
        <v>57</v>
      </c>
      <c r="O1074" t="s">
        <v>58</v>
      </c>
      <c r="P1074" t="s">
        <v>108</v>
      </c>
      <c r="R1074" t="s">
        <v>34</v>
      </c>
      <c r="S1074" t="s">
        <v>74</v>
      </c>
      <c r="T1074" t="s">
        <v>89</v>
      </c>
      <c r="U1074" t="s">
        <v>50</v>
      </c>
      <c r="V1074" t="s">
        <v>37</v>
      </c>
      <c r="W1074" t="s">
        <v>52</v>
      </c>
      <c r="X1074" t="s">
        <v>75</v>
      </c>
      <c r="Y1074" t="s">
        <v>125</v>
      </c>
      <c r="Z1074" t="s">
        <v>40</v>
      </c>
      <c r="AA1074" t="s">
        <v>41</v>
      </c>
      <c r="AB1074" t="s">
        <v>1143</v>
      </c>
      <c r="AC1074" t="s">
        <v>44</v>
      </c>
      <c r="AD1074" t="s">
        <v>94</v>
      </c>
      <c r="AE1074" t="s">
        <v>97</v>
      </c>
    </row>
    <row r="1075" spans="5:46" x14ac:dyDescent="0.4">
      <c r="E1075">
        <v>1</v>
      </c>
      <c r="F1075">
        <v>863</v>
      </c>
      <c r="G1075" t="s">
        <v>25</v>
      </c>
      <c r="H1075" s="1">
        <v>45573.344444444447</v>
      </c>
      <c r="I1075" t="s">
        <v>26</v>
      </c>
      <c r="K1075" t="s">
        <v>45</v>
      </c>
      <c r="L1075" t="s">
        <v>147</v>
      </c>
      <c r="M1075" t="s">
        <v>56</v>
      </c>
      <c r="N1075" t="s">
        <v>30</v>
      </c>
      <c r="O1075" t="s">
        <v>31</v>
      </c>
      <c r="Q1075" t="s">
        <v>104</v>
      </c>
      <c r="R1075" t="s">
        <v>74</v>
      </c>
      <c r="S1075" t="s">
        <v>89</v>
      </c>
      <c r="U1075" t="s">
        <v>63</v>
      </c>
      <c r="V1075" t="s">
        <v>68</v>
      </c>
      <c r="W1075" t="s">
        <v>52</v>
      </c>
      <c r="X1075" t="s">
        <v>162</v>
      </c>
      <c r="Z1075" t="s">
        <v>40</v>
      </c>
      <c r="AA1075" t="s">
        <v>41</v>
      </c>
      <c r="AB1075" t="s">
        <v>1144</v>
      </c>
      <c r="AC1075" t="s">
        <v>189</v>
      </c>
      <c r="AT1075" t="s">
        <v>1145</v>
      </c>
    </row>
    <row r="1076" spans="5:46" x14ac:dyDescent="0.4">
      <c r="E1076">
        <v>1</v>
      </c>
      <c r="F1076">
        <v>863</v>
      </c>
      <c r="G1076" t="s">
        <v>25</v>
      </c>
      <c r="H1076" s="1">
        <v>45573.344444444447</v>
      </c>
      <c r="I1076" t="s">
        <v>26</v>
      </c>
      <c r="K1076" t="s">
        <v>55</v>
      </c>
      <c r="L1076" t="s">
        <v>147</v>
      </c>
      <c r="M1076" t="s">
        <v>73</v>
      </c>
      <c r="N1076" t="s">
        <v>30</v>
      </c>
      <c r="O1076" t="s">
        <v>58</v>
      </c>
      <c r="P1076" t="s">
        <v>108</v>
      </c>
      <c r="R1076" t="s">
        <v>33</v>
      </c>
      <c r="S1076" t="s">
        <v>60</v>
      </c>
      <c r="T1076" t="s">
        <v>74</v>
      </c>
      <c r="U1076" t="s">
        <v>50</v>
      </c>
      <c r="V1076" t="s">
        <v>102</v>
      </c>
      <c r="W1076" t="s">
        <v>52</v>
      </c>
      <c r="X1076" t="s">
        <v>75</v>
      </c>
      <c r="Z1076" t="s">
        <v>40</v>
      </c>
      <c r="AA1076" t="s">
        <v>54</v>
      </c>
    </row>
    <row r="1077" spans="5:46" x14ac:dyDescent="0.4">
      <c r="E1077">
        <v>1</v>
      </c>
      <c r="F1077">
        <v>863</v>
      </c>
      <c r="G1077" t="s">
        <v>25</v>
      </c>
      <c r="H1077" s="1">
        <v>45573.34375</v>
      </c>
      <c r="I1077" t="s">
        <v>26</v>
      </c>
      <c r="K1077" t="s">
        <v>55</v>
      </c>
      <c r="L1077" t="s">
        <v>147</v>
      </c>
      <c r="M1077" t="s">
        <v>73</v>
      </c>
      <c r="N1077" t="s">
        <v>46</v>
      </c>
      <c r="P1077" t="s">
        <v>108</v>
      </c>
      <c r="R1077" t="s">
        <v>154</v>
      </c>
      <c r="U1077" t="s">
        <v>50</v>
      </c>
      <c r="V1077" t="s">
        <v>102</v>
      </c>
      <c r="W1077" t="s">
        <v>52</v>
      </c>
      <c r="X1077" t="s">
        <v>91</v>
      </c>
      <c r="Y1077" t="s">
        <v>71</v>
      </c>
      <c r="Z1077" t="s">
        <v>40</v>
      </c>
      <c r="AA1077" t="s">
        <v>41</v>
      </c>
      <c r="AB1077" t="s">
        <v>322</v>
      </c>
      <c r="AC1077" t="s">
        <v>77</v>
      </c>
      <c r="AD1077" t="s">
        <v>94</v>
      </c>
      <c r="AE1077" t="s">
        <v>95</v>
      </c>
      <c r="AF1077" t="s">
        <v>96</v>
      </c>
      <c r="AG1077" t="s">
        <v>84</v>
      </c>
      <c r="AH1077" t="s">
        <v>85</v>
      </c>
    </row>
    <row r="1078" spans="5:46" x14ac:dyDescent="0.4">
      <c r="E1078">
        <v>1</v>
      </c>
      <c r="F1078">
        <v>863</v>
      </c>
      <c r="G1078" t="s">
        <v>25</v>
      </c>
      <c r="H1078" s="1">
        <v>45573.338888888888</v>
      </c>
      <c r="I1078" t="s">
        <v>26</v>
      </c>
      <c r="K1078" t="s">
        <v>142</v>
      </c>
      <c r="L1078" t="s">
        <v>446</v>
      </c>
      <c r="M1078" t="s">
        <v>56</v>
      </c>
      <c r="N1078" t="s">
        <v>30</v>
      </c>
      <c r="P1078" t="s">
        <v>108</v>
      </c>
      <c r="Q1078" t="s">
        <v>32</v>
      </c>
      <c r="R1078" t="s">
        <v>47</v>
      </c>
      <c r="U1078" t="s">
        <v>51</v>
      </c>
      <c r="V1078" t="s">
        <v>36</v>
      </c>
      <c r="W1078" t="s">
        <v>52</v>
      </c>
      <c r="X1078" t="s">
        <v>133</v>
      </c>
      <c r="Y1078" t="s">
        <v>139</v>
      </c>
      <c r="Z1078" t="s">
        <v>40</v>
      </c>
      <c r="AA1078" t="s">
        <v>54</v>
      </c>
    </row>
    <row r="1079" spans="5:46" ht="409.5" x14ac:dyDescent="0.4">
      <c r="E1079">
        <v>1</v>
      </c>
      <c r="F1079">
        <v>863</v>
      </c>
      <c r="G1079" t="s">
        <v>25</v>
      </c>
      <c r="H1079" s="1">
        <v>45572.946527777778</v>
      </c>
      <c r="I1079" t="s">
        <v>26</v>
      </c>
      <c r="K1079" t="s">
        <v>87</v>
      </c>
      <c r="L1079" t="s">
        <v>446</v>
      </c>
      <c r="M1079" t="s">
        <v>56</v>
      </c>
      <c r="N1079" t="s">
        <v>30</v>
      </c>
      <c r="O1079" t="s">
        <v>31</v>
      </c>
      <c r="Q1079" t="s">
        <v>88</v>
      </c>
      <c r="R1079" t="s">
        <v>61</v>
      </c>
      <c r="U1079" t="s">
        <v>50</v>
      </c>
      <c r="V1079" t="s">
        <v>37</v>
      </c>
      <c r="W1079" t="s">
        <v>75</v>
      </c>
      <c r="X1079" t="s">
        <v>106</v>
      </c>
      <c r="Y1079" t="s">
        <v>109</v>
      </c>
      <c r="Z1079" t="s">
        <v>40</v>
      </c>
      <c r="AA1079" t="s">
        <v>41</v>
      </c>
      <c r="AB1079" s="2" t="s">
        <v>1146</v>
      </c>
      <c r="AC1079" t="s">
        <v>77</v>
      </c>
      <c r="AD1079" t="s">
        <v>79</v>
      </c>
      <c r="AE1079" t="s">
        <v>80</v>
      </c>
      <c r="AF1079" t="s">
        <v>43</v>
      </c>
      <c r="AG1079" t="s">
        <v>44</v>
      </c>
      <c r="AH1079" t="s">
        <v>96</v>
      </c>
      <c r="AI1079" t="s">
        <v>81</v>
      </c>
      <c r="AJ1079" t="s">
        <v>82</v>
      </c>
      <c r="AK1079" t="s">
        <v>84</v>
      </c>
      <c r="AL1079" t="s">
        <v>85</v>
      </c>
    </row>
    <row r="1080" spans="5:46" x14ac:dyDescent="0.4">
      <c r="E1080">
        <v>1</v>
      </c>
      <c r="F1080">
        <v>863</v>
      </c>
      <c r="G1080" t="s">
        <v>25</v>
      </c>
      <c r="H1080" s="1">
        <v>45572.806944444441</v>
      </c>
      <c r="I1080" t="s">
        <v>26</v>
      </c>
      <c r="K1080" t="s">
        <v>45</v>
      </c>
      <c r="L1080" t="s">
        <v>1137</v>
      </c>
      <c r="M1080" t="s">
        <v>73</v>
      </c>
      <c r="N1080" t="s">
        <v>57</v>
      </c>
      <c r="O1080" t="s">
        <v>58</v>
      </c>
      <c r="P1080" t="s">
        <v>108</v>
      </c>
      <c r="R1080" t="s">
        <v>117</v>
      </c>
      <c r="S1080" t="s">
        <v>48</v>
      </c>
      <c r="T1080" t="s">
        <v>90</v>
      </c>
      <c r="U1080" t="s">
        <v>37</v>
      </c>
      <c r="W1080" t="s">
        <v>52</v>
      </c>
      <c r="X1080" t="s">
        <v>111</v>
      </c>
      <c r="Z1080" t="s">
        <v>40</v>
      </c>
      <c r="AA1080" t="s">
        <v>41</v>
      </c>
      <c r="AB1080" t="s">
        <v>1147</v>
      </c>
      <c r="AC1080" t="s">
        <v>85</v>
      </c>
    </row>
    <row r="1081" spans="5:46" x14ac:dyDescent="0.4">
      <c r="E1081">
        <v>1</v>
      </c>
      <c r="F1081">
        <v>863</v>
      </c>
      <c r="G1081" t="s">
        <v>25</v>
      </c>
      <c r="H1081" s="1">
        <v>45572.768750000003</v>
      </c>
      <c r="I1081" t="s">
        <v>26</v>
      </c>
      <c r="K1081" t="s">
        <v>55</v>
      </c>
      <c r="L1081" t="s">
        <v>1137</v>
      </c>
      <c r="M1081" t="s">
        <v>73</v>
      </c>
      <c r="N1081" t="s">
        <v>57</v>
      </c>
      <c r="O1081" t="s">
        <v>58</v>
      </c>
      <c r="P1081" t="s">
        <v>108</v>
      </c>
      <c r="R1081" t="s">
        <v>33</v>
      </c>
      <c r="S1081" t="s">
        <v>90</v>
      </c>
      <c r="T1081" t="s">
        <v>110</v>
      </c>
      <c r="U1081" t="s">
        <v>50</v>
      </c>
      <c r="V1081" t="s">
        <v>68</v>
      </c>
      <c r="W1081" t="s">
        <v>125</v>
      </c>
      <c r="X1081" t="s">
        <v>70</v>
      </c>
      <c r="Y1081" t="s">
        <v>72</v>
      </c>
      <c r="Z1081" t="s">
        <v>40</v>
      </c>
      <c r="AA1081" t="s">
        <v>54</v>
      </c>
    </row>
    <row r="1082" spans="5:46" x14ac:dyDescent="0.4">
      <c r="E1082">
        <v>1</v>
      </c>
      <c r="F1082">
        <v>863</v>
      </c>
      <c r="G1082" t="s">
        <v>25</v>
      </c>
      <c r="H1082" s="1">
        <v>45572.703472222223</v>
      </c>
      <c r="I1082" t="s">
        <v>26</v>
      </c>
      <c r="K1082" t="s">
        <v>45</v>
      </c>
      <c r="L1082" t="s">
        <v>1137</v>
      </c>
      <c r="M1082" t="s">
        <v>73</v>
      </c>
      <c r="N1082" t="s">
        <v>57</v>
      </c>
      <c r="O1082" t="s">
        <v>58</v>
      </c>
      <c r="P1082" t="s">
        <v>32</v>
      </c>
      <c r="R1082" t="s">
        <v>60</v>
      </c>
      <c r="S1082" t="s">
        <v>101</v>
      </c>
      <c r="T1082" t="s">
        <v>90</v>
      </c>
      <c r="U1082" t="s">
        <v>50</v>
      </c>
      <c r="V1082" t="s">
        <v>102</v>
      </c>
      <c r="W1082" t="s">
        <v>52</v>
      </c>
      <c r="X1082" t="s">
        <v>38</v>
      </c>
      <c r="Z1082" t="s">
        <v>40</v>
      </c>
      <c r="AA1082" t="s">
        <v>41</v>
      </c>
      <c r="AB1082" t="s">
        <v>1148</v>
      </c>
      <c r="AC1082" t="s">
        <v>78</v>
      </c>
    </row>
    <row r="1083" spans="5:46" x14ac:dyDescent="0.4">
      <c r="E1083">
        <v>1</v>
      </c>
      <c r="F1083">
        <v>863</v>
      </c>
      <c r="G1083" t="s">
        <v>25</v>
      </c>
      <c r="H1083" s="1">
        <v>45572.611111111109</v>
      </c>
      <c r="I1083" t="s">
        <v>26</v>
      </c>
      <c r="K1083" t="s">
        <v>87</v>
      </c>
      <c r="L1083" t="s">
        <v>380</v>
      </c>
      <c r="M1083" t="s">
        <v>65</v>
      </c>
      <c r="N1083" t="s">
        <v>66</v>
      </c>
      <c r="O1083" t="s">
        <v>31</v>
      </c>
      <c r="Q1083" t="s">
        <v>1149</v>
      </c>
      <c r="R1083" t="s">
        <v>154</v>
      </c>
      <c r="U1083" t="s">
        <v>103</v>
      </c>
      <c r="V1083" t="s">
        <v>1150</v>
      </c>
      <c r="W1083" t="s">
        <v>91</v>
      </c>
      <c r="X1083" t="s">
        <v>39</v>
      </c>
      <c r="Y1083" t="s">
        <v>53</v>
      </c>
      <c r="Z1083" t="s">
        <v>40</v>
      </c>
      <c r="AA1083" t="s">
        <v>41</v>
      </c>
      <c r="AB1083" t="s">
        <v>1151</v>
      </c>
      <c r="AC1083" t="s">
        <v>80</v>
      </c>
      <c r="AD1083" t="s">
        <v>93</v>
      </c>
      <c r="AE1083" t="s">
        <v>94</v>
      </c>
      <c r="AF1083" t="s">
        <v>96</v>
      </c>
      <c r="AG1083" t="s">
        <v>81</v>
      </c>
      <c r="AH1083" t="s">
        <v>97</v>
      </c>
      <c r="AT1083" t="s">
        <v>1152</v>
      </c>
    </row>
    <row r="1084" spans="5:46" x14ac:dyDescent="0.4">
      <c r="E1084">
        <v>1</v>
      </c>
      <c r="F1084">
        <v>863</v>
      </c>
      <c r="G1084" t="s">
        <v>25</v>
      </c>
      <c r="H1084" s="1">
        <v>45572.597916666666</v>
      </c>
      <c r="I1084" t="s">
        <v>26</v>
      </c>
      <c r="K1084" t="s">
        <v>87</v>
      </c>
      <c r="L1084" t="s">
        <v>446</v>
      </c>
      <c r="M1084" t="s">
        <v>73</v>
      </c>
      <c r="N1084" t="s">
        <v>30</v>
      </c>
      <c r="O1084" t="s">
        <v>31</v>
      </c>
      <c r="Q1084" t="s">
        <v>123</v>
      </c>
      <c r="R1084" t="s">
        <v>60</v>
      </c>
      <c r="S1084" t="s">
        <v>61</v>
      </c>
      <c r="U1084" t="s">
        <v>37</v>
      </c>
      <c r="W1084" t="s">
        <v>75</v>
      </c>
      <c r="X1084" t="s">
        <v>91</v>
      </c>
      <c r="Z1084" t="s">
        <v>40</v>
      </c>
      <c r="AA1084" t="s">
        <v>41</v>
      </c>
      <c r="AB1084" t="s">
        <v>1153</v>
      </c>
      <c r="AC1084" t="s">
        <v>82</v>
      </c>
      <c r="AD1084" t="s">
        <v>84</v>
      </c>
      <c r="AE1084" t="s">
        <v>85</v>
      </c>
      <c r="AF1084" t="s">
        <v>189</v>
      </c>
    </row>
    <row r="1085" spans="5:46" ht="187.5" x14ac:dyDescent="0.4">
      <c r="E1085">
        <v>1</v>
      </c>
      <c r="F1085">
        <v>863</v>
      </c>
      <c r="G1085" t="s">
        <v>25</v>
      </c>
      <c r="H1085" s="1">
        <v>45572.597916666666</v>
      </c>
      <c r="I1085" t="s">
        <v>26</v>
      </c>
      <c r="K1085" t="s">
        <v>87</v>
      </c>
      <c r="L1085" t="s">
        <v>446</v>
      </c>
      <c r="M1085" t="s">
        <v>56</v>
      </c>
      <c r="N1085" t="s">
        <v>30</v>
      </c>
      <c r="O1085" t="s">
        <v>58</v>
      </c>
      <c r="P1085" t="s">
        <v>190</v>
      </c>
      <c r="R1085" t="s">
        <v>61</v>
      </c>
      <c r="S1085" t="s">
        <v>48</v>
      </c>
      <c r="T1085" t="s">
        <v>101</v>
      </c>
      <c r="U1085" t="s">
        <v>103</v>
      </c>
      <c r="V1085" t="s">
        <v>63</v>
      </c>
      <c r="W1085" t="s">
        <v>91</v>
      </c>
      <c r="X1085" t="s">
        <v>38</v>
      </c>
      <c r="Y1085" t="s">
        <v>70</v>
      </c>
      <c r="Z1085" t="s">
        <v>40</v>
      </c>
      <c r="AA1085" t="s">
        <v>41</v>
      </c>
      <c r="AB1085" s="2" t="s">
        <v>1154</v>
      </c>
      <c r="AC1085" t="s">
        <v>82</v>
      </c>
      <c r="AD1085" t="s">
        <v>85</v>
      </c>
      <c r="AT1085" t="s">
        <v>1155</v>
      </c>
    </row>
    <row r="1086" spans="5:46" x14ac:dyDescent="0.4">
      <c r="E1086">
        <v>1</v>
      </c>
      <c r="F1086">
        <v>863</v>
      </c>
      <c r="G1086" t="s">
        <v>25</v>
      </c>
      <c r="H1086" s="1">
        <v>45572.595138888886</v>
      </c>
      <c r="I1086" t="s">
        <v>26</v>
      </c>
      <c r="K1086" t="s">
        <v>87</v>
      </c>
      <c r="L1086" t="s">
        <v>446</v>
      </c>
      <c r="M1086" t="s">
        <v>29</v>
      </c>
      <c r="N1086" t="s">
        <v>30</v>
      </c>
      <c r="O1086" t="s">
        <v>31</v>
      </c>
      <c r="Q1086" t="s">
        <v>32</v>
      </c>
      <c r="R1086" t="s">
        <v>33</v>
      </c>
      <c r="S1086" t="s">
        <v>34</v>
      </c>
      <c r="T1086" t="s">
        <v>74</v>
      </c>
      <c r="U1086" t="s">
        <v>50</v>
      </c>
      <c r="V1086" t="s">
        <v>37</v>
      </c>
      <c r="W1086" t="s">
        <v>64</v>
      </c>
      <c r="X1086" t="s">
        <v>52</v>
      </c>
      <c r="Y1086" t="s">
        <v>75</v>
      </c>
      <c r="Z1086" t="s">
        <v>40</v>
      </c>
      <c r="AA1086" t="s">
        <v>54</v>
      </c>
    </row>
    <row r="1087" spans="5:46" x14ac:dyDescent="0.4">
      <c r="E1087">
        <v>1</v>
      </c>
      <c r="F1087">
        <v>863</v>
      </c>
      <c r="G1087" t="s">
        <v>25</v>
      </c>
      <c r="H1087" s="1">
        <v>45572.59375</v>
      </c>
      <c r="I1087" t="s">
        <v>26</v>
      </c>
      <c r="AT1087" t="s">
        <v>1156</v>
      </c>
    </row>
    <row r="1088" spans="5:46" x14ac:dyDescent="0.4">
      <c r="E1088">
        <v>1</v>
      </c>
      <c r="F1088">
        <v>863</v>
      </c>
      <c r="G1088" t="s">
        <v>25</v>
      </c>
      <c r="H1088" s="1">
        <v>45572.59375</v>
      </c>
      <c r="I1088" t="s">
        <v>26</v>
      </c>
      <c r="K1088" t="s">
        <v>87</v>
      </c>
      <c r="L1088" t="s">
        <v>446</v>
      </c>
      <c r="M1088" t="s">
        <v>56</v>
      </c>
      <c r="N1088" t="s">
        <v>30</v>
      </c>
      <c r="O1088" t="s">
        <v>31</v>
      </c>
      <c r="Q1088" t="s">
        <v>1157</v>
      </c>
      <c r="R1088" t="s">
        <v>60</v>
      </c>
      <c r="S1088" t="s">
        <v>74</v>
      </c>
      <c r="T1088" t="s">
        <v>48</v>
      </c>
      <c r="U1088" t="s">
        <v>50</v>
      </c>
      <c r="V1088" t="s">
        <v>132</v>
      </c>
      <c r="W1088" t="s">
        <v>91</v>
      </c>
      <c r="X1088" t="s">
        <v>70</v>
      </c>
      <c r="Y1088" t="s">
        <v>72</v>
      </c>
      <c r="Z1088" t="s">
        <v>40</v>
      </c>
      <c r="AA1088" t="s">
        <v>54</v>
      </c>
    </row>
    <row r="1089" spans="5:46" x14ac:dyDescent="0.4">
      <c r="E1089">
        <v>1</v>
      </c>
      <c r="F1089">
        <v>863</v>
      </c>
      <c r="G1089" t="s">
        <v>25</v>
      </c>
      <c r="H1089" s="1">
        <v>45572.59375</v>
      </c>
      <c r="I1089" t="s">
        <v>26</v>
      </c>
      <c r="K1089" t="s">
        <v>87</v>
      </c>
      <c r="L1089" t="s">
        <v>446</v>
      </c>
      <c r="M1089" t="s">
        <v>73</v>
      </c>
      <c r="N1089" t="s">
        <v>30</v>
      </c>
      <c r="O1089" t="s">
        <v>58</v>
      </c>
      <c r="P1089" t="s">
        <v>59</v>
      </c>
      <c r="R1089" t="s">
        <v>60</v>
      </c>
      <c r="S1089" t="s">
        <v>89</v>
      </c>
      <c r="T1089" t="s">
        <v>101</v>
      </c>
      <c r="U1089" t="s">
        <v>36</v>
      </c>
      <c r="V1089" t="s">
        <v>157</v>
      </c>
      <c r="W1089" t="s">
        <v>52</v>
      </c>
      <c r="X1089" t="s">
        <v>38</v>
      </c>
      <c r="Y1089" t="s">
        <v>39</v>
      </c>
      <c r="Z1089" t="s">
        <v>40</v>
      </c>
      <c r="AA1089" t="s">
        <v>41</v>
      </c>
      <c r="AB1089" t="s">
        <v>1158</v>
      </c>
      <c r="AC1089" t="s">
        <v>79</v>
      </c>
      <c r="AD1089" t="s">
        <v>43</v>
      </c>
      <c r="AE1089" t="s">
        <v>84</v>
      </c>
      <c r="AT1089" t="s">
        <v>1159</v>
      </c>
    </row>
    <row r="1090" spans="5:46" x14ac:dyDescent="0.4">
      <c r="E1090">
        <v>1</v>
      </c>
      <c r="F1090">
        <v>863</v>
      </c>
      <c r="G1090" t="s">
        <v>25</v>
      </c>
      <c r="H1090" s="1">
        <v>45572.59375</v>
      </c>
      <c r="I1090" t="s">
        <v>26</v>
      </c>
      <c r="K1090" t="s">
        <v>87</v>
      </c>
      <c r="L1090" t="s">
        <v>446</v>
      </c>
      <c r="M1090" t="s">
        <v>56</v>
      </c>
      <c r="N1090" t="s">
        <v>30</v>
      </c>
      <c r="O1090" t="s">
        <v>58</v>
      </c>
      <c r="P1090" t="s">
        <v>108</v>
      </c>
      <c r="R1090" t="s">
        <v>110</v>
      </c>
      <c r="U1090" t="s">
        <v>50</v>
      </c>
      <c r="V1090" t="s">
        <v>157</v>
      </c>
      <c r="W1090" t="s">
        <v>64</v>
      </c>
      <c r="X1090" t="s">
        <v>52</v>
      </c>
      <c r="Y1090" t="s">
        <v>105</v>
      </c>
      <c r="Z1090" t="s">
        <v>40</v>
      </c>
      <c r="AA1090" t="s">
        <v>54</v>
      </c>
    </row>
    <row r="1091" spans="5:46" x14ac:dyDescent="0.4">
      <c r="E1091">
        <v>1</v>
      </c>
      <c r="F1091">
        <v>863</v>
      </c>
      <c r="G1091" t="s">
        <v>25</v>
      </c>
      <c r="H1091" s="1">
        <v>45572.59375</v>
      </c>
      <c r="I1091" t="s">
        <v>26</v>
      </c>
      <c r="K1091" t="s">
        <v>237</v>
      </c>
      <c r="L1091" t="s">
        <v>446</v>
      </c>
      <c r="M1091" t="s">
        <v>56</v>
      </c>
      <c r="N1091" t="s">
        <v>57</v>
      </c>
      <c r="O1091" t="s">
        <v>58</v>
      </c>
      <c r="P1091" t="s">
        <v>212</v>
      </c>
      <c r="R1091" t="s">
        <v>60</v>
      </c>
      <c r="S1091" t="s">
        <v>154</v>
      </c>
      <c r="T1091" t="s">
        <v>90</v>
      </c>
      <c r="U1091" t="s">
        <v>37</v>
      </c>
      <c r="V1091" t="s">
        <v>1160</v>
      </c>
      <c r="W1091" t="s">
        <v>64</v>
      </c>
      <c r="X1091" t="s">
        <v>52</v>
      </c>
      <c r="Y1091" t="s">
        <v>109</v>
      </c>
      <c r="Z1091" t="s">
        <v>40</v>
      </c>
      <c r="AA1091" t="s">
        <v>54</v>
      </c>
      <c r="AT1091" t="s">
        <v>1161</v>
      </c>
    </row>
    <row r="1092" spans="5:46" x14ac:dyDescent="0.4">
      <c r="E1092">
        <v>1</v>
      </c>
      <c r="F1092">
        <v>863</v>
      </c>
      <c r="G1092" t="s">
        <v>25</v>
      </c>
      <c r="H1092" s="1">
        <v>45572.593055555553</v>
      </c>
      <c r="I1092" t="s">
        <v>26</v>
      </c>
      <c r="K1092" t="s">
        <v>87</v>
      </c>
      <c r="L1092" t="s">
        <v>446</v>
      </c>
      <c r="M1092" t="s">
        <v>29</v>
      </c>
      <c r="N1092" t="s">
        <v>122</v>
      </c>
      <c r="O1092" t="s">
        <v>31</v>
      </c>
      <c r="Q1092" t="s">
        <v>114</v>
      </c>
      <c r="R1092" t="s">
        <v>74</v>
      </c>
      <c r="S1092" t="s">
        <v>35</v>
      </c>
      <c r="T1092" t="s">
        <v>101</v>
      </c>
      <c r="U1092" t="s">
        <v>50</v>
      </c>
      <c r="V1092" t="s">
        <v>63</v>
      </c>
      <c r="W1092" t="s">
        <v>64</v>
      </c>
      <c r="X1092" t="s">
        <v>125</v>
      </c>
      <c r="Y1092" t="s">
        <v>38</v>
      </c>
      <c r="Z1092" t="s">
        <v>180</v>
      </c>
      <c r="AT1092" t="s">
        <v>468</v>
      </c>
    </row>
    <row r="1093" spans="5:46" x14ac:dyDescent="0.4">
      <c r="E1093">
        <v>1</v>
      </c>
      <c r="F1093">
        <v>863</v>
      </c>
      <c r="G1093" t="s">
        <v>25</v>
      </c>
      <c r="H1093" s="1">
        <v>45572.593055555553</v>
      </c>
      <c r="I1093" t="s">
        <v>26</v>
      </c>
      <c r="K1093" t="s">
        <v>87</v>
      </c>
      <c r="L1093" t="s">
        <v>446</v>
      </c>
      <c r="M1093" t="s">
        <v>73</v>
      </c>
      <c r="N1093" t="s">
        <v>30</v>
      </c>
      <c r="O1093" t="s">
        <v>31</v>
      </c>
      <c r="Q1093" t="s">
        <v>123</v>
      </c>
      <c r="R1093" t="s">
        <v>33</v>
      </c>
      <c r="S1093" t="s">
        <v>34</v>
      </c>
      <c r="T1093" t="s">
        <v>47</v>
      </c>
      <c r="U1093" t="s">
        <v>50</v>
      </c>
      <c r="V1093" t="s">
        <v>102</v>
      </c>
      <c r="W1093" t="s">
        <v>64</v>
      </c>
      <c r="X1093" t="s">
        <v>52</v>
      </c>
      <c r="Y1093" t="s">
        <v>105</v>
      </c>
      <c r="Z1093" t="s">
        <v>40</v>
      </c>
      <c r="AA1093" t="s">
        <v>54</v>
      </c>
    </row>
    <row r="1094" spans="5:46" ht="409.5" x14ac:dyDescent="0.4">
      <c r="E1094">
        <v>1</v>
      </c>
      <c r="F1094">
        <v>863</v>
      </c>
      <c r="G1094" t="s">
        <v>25</v>
      </c>
      <c r="H1094" s="1">
        <v>45572.592361111114</v>
      </c>
      <c r="I1094" t="s">
        <v>26</v>
      </c>
      <c r="K1094" t="s">
        <v>87</v>
      </c>
      <c r="L1094" t="s">
        <v>446</v>
      </c>
      <c r="M1094" t="s">
        <v>56</v>
      </c>
      <c r="N1094" t="s">
        <v>30</v>
      </c>
      <c r="O1094" t="s">
        <v>58</v>
      </c>
      <c r="P1094" t="s">
        <v>59</v>
      </c>
      <c r="R1094" t="s">
        <v>74</v>
      </c>
      <c r="S1094" t="s">
        <v>35</v>
      </c>
      <c r="T1094" t="s">
        <v>101</v>
      </c>
      <c r="U1094" t="s">
        <v>50</v>
      </c>
      <c r="V1094" t="s">
        <v>115</v>
      </c>
      <c r="W1094" t="s">
        <v>64</v>
      </c>
      <c r="X1094" t="s">
        <v>52</v>
      </c>
      <c r="Y1094" t="s">
        <v>105</v>
      </c>
      <c r="Z1094" t="s">
        <v>40</v>
      </c>
      <c r="AA1094" t="s">
        <v>41</v>
      </c>
      <c r="AB1094" s="2" t="s">
        <v>1162</v>
      </c>
      <c r="AC1094" t="s">
        <v>78</v>
      </c>
      <c r="AD1094" t="s">
        <v>44</v>
      </c>
      <c r="AE1094" t="s">
        <v>82</v>
      </c>
      <c r="AF1094" t="s">
        <v>83</v>
      </c>
      <c r="AG1094" t="s">
        <v>84</v>
      </c>
      <c r="AH1094" t="s">
        <v>85</v>
      </c>
      <c r="AI1094" t="s">
        <v>97</v>
      </c>
      <c r="AT1094" s="2" t="s">
        <v>1163</v>
      </c>
    </row>
    <row r="1095" spans="5:46" x14ac:dyDescent="0.4">
      <c r="E1095">
        <v>1</v>
      </c>
      <c r="F1095">
        <v>863</v>
      </c>
      <c r="G1095" t="s">
        <v>25</v>
      </c>
      <c r="H1095" s="1">
        <v>45572.592361111114</v>
      </c>
      <c r="I1095" t="s">
        <v>26</v>
      </c>
      <c r="K1095" t="s">
        <v>45</v>
      </c>
      <c r="L1095" t="s">
        <v>1137</v>
      </c>
      <c r="M1095" t="s">
        <v>73</v>
      </c>
      <c r="N1095" t="s">
        <v>46</v>
      </c>
      <c r="O1095" t="s">
        <v>58</v>
      </c>
      <c r="P1095" t="s">
        <v>212</v>
      </c>
      <c r="Z1095" t="s">
        <v>40</v>
      </c>
      <c r="AA1095" t="s">
        <v>54</v>
      </c>
      <c r="AT1095" t="s">
        <v>1164</v>
      </c>
    </row>
    <row r="1096" spans="5:46" ht="409.5" x14ac:dyDescent="0.4">
      <c r="E1096">
        <v>1</v>
      </c>
      <c r="F1096">
        <v>863</v>
      </c>
      <c r="G1096" t="s">
        <v>25</v>
      </c>
      <c r="H1096" s="1">
        <v>45572.592361111114</v>
      </c>
      <c r="I1096" t="s">
        <v>26</v>
      </c>
      <c r="K1096" t="s">
        <v>237</v>
      </c>
      <c r="L1096" t="s">
        <v>1137</v>
      </c>
      <c r="M1096" t="s">
        <v>73</v>
      </c>
      <c r="N1096" t="s">
        <v>30</v>
      </c>
      <c r="O1096" t="s">
        <v>58</v>
      </c>
      <c r="P1096" t="s">
        <v>134</v>
      </c>
      <c r="R1096" t="s">
        <v>34</v>
      </c>
      <c r="S1096" t="s">
        <v>74</v>
      </c>
      <c r="T1096" t="s">
        <v>61</v>
      </c>
      <c r="U1096" t="s">
        <v>50</v>
      </c>
      <c r="V1096" t="s">
        <v>63</v>
      </c>
      <c r="W1096" t="s">
        <v>52</v>
      </c>
      <c r="X1096" t="s">
        <v>38</v>
      </c>
      <c r="Y1096" t="s">
        <v>99</v>
      </c>
      <c r="Z1096" t="s">
        <v>40</v>
      </c>
      <c r="AA1096" t="s">
        <v>41</v>
      </c>
      <c r="AB1096" t="s">
        <v>1165</v>
      </c>
      <c r="AC1096" t="s">
        <v>77</v>
      </c>
      <c r="AD1096" t="s">
        <v>78</v>
      </c>
      <c r="AE1096" t="s">
        <v>79</v>
      </c>
      <c r="AF1096" t="s">
        <v>80</v>
      </c>
      <c r="AG1096" t="s">
        <v>43</v>
      </c>
      <c r="AH1096" t="s">
        <v>94</v>
      </c>
      <c r="AI1096" t="s">
        <v>96</v>
      </c>
      <c r="AJ1096" t="s">
        <v>81</v>
      </c>
      <c r="AK1096" t="s">
        <v>82</v>
      </c>
      <c r="AL1096" t="s">
        <v>84</v>
      </c>
      <c r="AM1096" t="s">
        <v>85</v>
      </c>
      <c r="AT1096" s="2" t="s">
        <v>1166</v>
      </c>
    </row>
    <row r="1097" spans="5:46" x14ac:dyDescent="0.4">
      <c r="E1097">
        <v>1</v>
      </c>
      <c r="F1097">
        <v>863</v>
      </c>
      <c r="G1097" t="s">
        <v>25</v>
      </c>
      <c r="H1097" s="1">
        <v>45572.592361111114</v>
      </c>
      <c r="I1097" t="s">
        <v>26</v>
      </c>
      <c r="K1097" t="s">
        <v>87</v>
      </c>
      <c r="L1097" t="s">
        <v>446</v>
      </c>
      <c r="M1097" t="s">
        <v>73</v>
      </c>
      <c r="N1097" t="s">
        <v>57</v>
      </c>
      <c r="O1097" t="s">
        <v>58</v>
      </c>
      <c r="P1097" t="s">
        <v>108</v>
      </c>
      <c r="R1097" t="s">
        <v>60</v>
      </c>
      <c r="S1097" t="s">
        <v>34</v>
      </c>
      <c r="T1097" t="s">
        <v>61</v>
      </c>
      <c r="U1097" t="s">
        <v>50</v>
      </c>
      <c r="V1097" t="s">
        <v>63</v>
      </c>
      <c r="W1097" t="s">
        <v>52</v>
      </c>
      <c r="X1097" t="s">
        <v>53</v>
      </c>
      <c r="Y1097" t="s">
        <v>70</v>
      </c>
      <c r="Z1097" t="s">
        <v>40</v>
      </c>
      <c r="AA1097" t="s">
        <v>41</v>
      </c>
      <c r="AB1097" t="s">
        <v>1167</v>
      </c>
      <c r="AC1097" t="s">
        <v>78</v>
      </c>
      <c r="AD1097" t="s">
        <v>43</v>
      </c>
      <c r="AE1097" t="s">
        <v>81</v>
      </c>
      <c r="AF1097" t="s">
        <v>84</v>
      </c>
      <c r="AG1097" t="s">
        <v>85</v>
      </c>
      <c r="AH1097" t="s">
        <v>97</v>
      </c>
      <c r="AT1097" t="s">
        <v>1168</v>
      </c>
    </row>
    <row r="1098" spans="5:46" ht="112.5" x14ac:dyDescent="0.4">
      <c r="E1098">
        <v>1</v>
      </c>
      <c r="F1098">
        <v>863</v>
      </c>
      <c r="G1098" t="s">
        <v>25</v>
      </c>
      <c r="H1098" s="1">
        <v>45572.591666666667</v>
      </c>
      <c r="I1098" t="s">
        <v>26</v>
      </c>
      <c r="K1098" t="s">
        <v>87</v>
      </c>
      <c r="L1098" t="s">
        <v>446</v>
      </c>
      <c r="M1098" t="s">
        <v>56</v>
      </c>
      <c r="N1098" t="s">
        <v>30</v>
      </c>
      <c r="O1098" t="s">
        <v>31</v>
      </c>
      <c r="Q1098" t="s">
        <v>123</v>
      </c>
      <c r="R1098" t="s">
        <v>34</v>
      </c>
      <c r="S1098" t="s">
        <v>74</v>
      </c>
      <c r="U1098" t="s">
        <v>50</v>
      </c>
      <c r="V1098" t="s">
        <v>37</v>
      </c>
      <c r="W1098" t="s">
        <v>52</v>
      </c>
      <c r="X1098" t="s">
        <v>75</v>
      </c>
      <c r="Y1098" t="s">
        <v>125</v>
      </c>
      <c r="Z1098" t="s">
        <v>40</v>
      </c>
      <c r="AA1098" t="s">
        <v>41</v>
      </c>
      <c r="AB1098" s="2" t="s">
        <v>1169</v>
      </c>
      <c r="AC1098" t="s">
        <v>77</v>
      </c>
      <c r="AD1098" t="s">
        <v>79</v>
      </c>
      <c r="AE1098" t="s">
        <v>93</v>
      </c>
      <c r="AF1098" t="s">
        <v>43</v>
      </c>
      <c r="AG1098" t="s">
        <v>96</v>
      </c>
      <c r="AH1098" t="s">
        <v>81</v>
      </c>
      <c r="AI1098" t="s">
        <v>84</v>
      </c>
      <c r="AJ1098" t="s">
        <v>85</v>
      </c>
      <c r="AK1098" t="s">
        <v>97</v>
      </c>
      <c r="AT1098" t="s">
        <v>1170</v>
      </c>
    </row>
    <row r="1099" spans="5:46" x14ac:dyDescent="0.4">
      <c r="E1099">
        <v>1</v>
      </c>
      <c r="F1099">
        <v>863</v>
      </c>
      <c r="G1099" t="s">
        <v>25</v>
      </c>
      <c r="H1099" s="1">
        <v>45572.59097222222</v>
      </c>
      <c r="I1099" t="s">
        <v>26</v>
      </c>
      <c r="K1099" t="s">
        <v>87</v>
      </c>
      <c r="L1099" t="s">
        <v>446</v>
      </c>
      <c r="M1099" t="s">
        <v>73</v>
      </c>
      <c r="N1099" t="s">
        <v>57</v>
      </c>
      <c r="O1099" t="s">
        <v>58</v>
      </c>
      <c r="P1099" t="s">
        <v>190</v>
      </c>
      <c r="U1099" t="s">
        <v>50</v>
      </c>
      <c r="V1099" t="s">
        <v>37</v>
      </c>
      <c r="W1099" t="s">
        <v>64</v>
      </c>
      <c r="X1099" t="s">
        <v>125</v>
      </c>
      <c r="Y1099" t="s">
        <v>109</v>
      </c>
      <c r="Z1099" t="s">
        <v>40</v>
      </c>
      <c r="AA1099" t="s">
        <v>41</v>
      </c>
      <c r="AB1099" t="s">
        <v>1171</v>
      </c>
      <c r="AC1099" t="s">
        <v>93</v>
      </c>
      <c r="AD1099" t="s">
        <v>96</v>
      </c>
      <c r="AE1099" t="s">
        <v>85</v>
      </c>
      <c r="AF1099" t="s">
        <v>97</v>
      </c>
    </row>
    <row r="1100" spans="5:46" ht="187.5" x14ac:dyDescent="0.4">
      <c r="E1100">
        <v>1</v>
      </c>
      <c r="F1100">
        <v>863</v>
      </c>
      <c r="G1100" t="s">
        <v>25</v>
      </c>
      <c r="H1100" s="1">
        <v>45572.59097222222</v>
      </c>
      <c r="I1100" t="s">
        <v>26</v>
      </c>
      <c r="K1100" t="s">
        <v>142</v>
      </c>
      <c r="L1100" t="s">
        <v>446</v>
      </c>
      <c r="M1100" t="s">
        <v>56</v>
      </c>
      <c r="N1100" t="s">
        <v>122</v>
      </c>
      <c r="O1100" t="s">
        <v>58</v>
      </c>
      <c r="P1100" t="s">
        <v>59</v>
      </c>
      <c r="R1100" t="s">
        <v>33</v>
      </c>
      <c r="S1100" t="s">
        <v>74</v>
      </c>
      <c r="U1100" t="s">
        <v>235</v>
      </c>
      <c r="V1100" t="s">
        <v>115</v>
      </c>
      <c r="W1100" t="s">
        <v>52</v>
      </c>
      <c r="X1100" t="s">
        <v>39</v>
      </c>
      <c r="Y1100" t="s">
        <v>70</v>
      </c>
      <c r="Z1100" t="s">
        <v>40</v>
      </c>
      <c r="AA1100" t="s">
        <v>41</v>
      </c>
      <c r="AB1100" s="2" t="s">
        <v>1172</v>
      </c>
      <c r="AC1100" t="s">
        <v>78</v>
      </c>
      <c r="AD1100" t="s">
        <v>93</v>
      </c>
      <c r="AE1100" t="s">
        <v>85</v>
      </c>
    </row>
    <row r="1101" spans="5:46" x14ac:dyDescent="0.4">
      <c r="E1101">
        <v>1</v>
      </c>
      <c r="F1101">
        <v>863</v>
      </c>
      <c r="G1101" t="s">
        <v>25</v>
      </c>
      <c r="H1101" s="1">
        <v>45572.59097222222</v>
      </c>
      <c r="I1101" t="s">
        <v>26</v>
      </c>
      <c r="K1101" t="s">
        <v>237</v>
      </c>
      <c r="L1101" t="s">
        <v>380</v>
      </c>
      <c r="M1101" t="s">
        <v>73</v>
      </c>
      <c r="N1101" t="s">
        <v>122</v>
      </c>
      <c r="O1101" t="s">
        <v>58</v>
      </c>
      <c r="P1101" t="s">
        <v>59</v>
      </c>
      <c r="R1101" t="s">
        <v>34</v>
      </c>
      <c r="S1101" t="s">
        <v>74</v>
      </c>
      <c r="T1101" t="s">
        <v>101</v>
      </c>
      <c r="U1101" t="s">
        <v>50</v>
      </c>
      <c r="V1101" t="s">
        <v>68</v>
      </c>
      <c r="W1101" t="s">
        <v>64</v>
      </c>
      <c r="X1101" t="s">
        <v>75</v>
      </c>
      <c r="Y1101" t="s">
        <v>162</v>
      </c>
      <c r="Z1101" t="s">
        <v>180</v>
      </c>
    </row>
    <row r="1102" spans="5:46" x14ac:dyDescent="0.4">
      <c r="E1102">
        <v>1</v>
      </c>
      <c r="F1102">
        <v>863</v>
      </c>
      <c r="G1102" t="s">
        <v>25</v>
      </c>
      <c r="H1102" s="1">
        <v>45572.590277777781</v>
      </c>
      <c r="I1102" t="s">
        <v>26</v>
      </c>
      <c r="K1102" t="s">
        <v>87</v>
      </c>
      <c r="L1102" t="s">
        <v>446</v>
      </c>
      <c r="M1102" t="s">
        <v>29</v>
      </c>
      <c r="N1102" t="s">
        <v>122</v>
      </c>
      <c r="O1102" t="s">
        <v>31</v>
      </c>
      <c r="Q1102" t="s">
        <v>123</v>
      </c>
      <c r="R1102" t="s">
        <v>34</v>
      </c>
      <c r="S1102" t="s">
        <v>74</v>
      </c>
      <c r="T1102" t="s">
        <v>61</v>
      </c>
      <c r="U1102" t="s">
        <v>50</v>
      </c>
      <c r="V1102" t="s">
        <v>103</v>
      </c>
      <c r="W1102" t="s">
        <v>105</v>
      </c>
      <c r="X1102" t="s">
        <v>99</v>
      </c>
      <c r="Z1102" t="s">
        <v>40</v>
      </c>
      <c r="AA1102" t="s">
        <v>41</v>
      </c>
      <c r="AB1102" t="s">
        <v>1173</v>
      </c>
      <c r="AC1102" t="s">
        <v>77</v>
      </c>
      <c r="AD1102" t="s">
        <v>78</v>
      </c>
      <c r="AE1102" t="s">
        <v>43</v>
      </c>
      <c r="AF1102" t="s">
        <v>81</v>
      </c>
      <c r="AG1102" t="s">
        <v>85</v>
      </c>
    </row>
    <row r="1103" spans="5:46" x14ac:dyDescent="0.4">
      <c r="E1103">
        <v>1</v>
      </c>
      <c r="F1103">
        <v>863</v>
      </c>
      <c r="G1103" t="s">
        <v>25</v>
      </c>
      <c r="H1103" s="1">
        <v>45572.590277777781</v>
      </c>
      <c r="I1103" t="s">
        <v>26</v>
      </c>
      <c r="K1103" t="s">
        <v>87</v>
      </c>
      <c r="L1103" t="s">
        <v>446</v>
      </c>
      <c r="M1103" t="s">
        <v>73</v>
      </c>
      <c r="N1103" t="s">
        <v>57</v>
      </c>
      <c r="O1103" t="s">
        <v>58</v>
      </c>
      <c r="P1103" t="s">
        <v>108</v>
      </c>
      <c r="R1103" t="s">
        <v>74</v>
      </c>
      <c r="S1103" t="s">
        <v>47</v>
      </c>
      <c r="T1103" t="s">
        <v>49</v>
      </c>
      <c r="U1103" t="s">
        <v>50</v>
      </c>
      <c r="V1103" t="s">
        <v>63</v>
      </c>
      <c r="W1103" t="s">
        <v>105</v>
      </c>
      <c r="X1103" t="s">
        <v>91</v>
      </c>
      <c r="Y1103" t="s">
        <v>70</v>
      </c>
      <c r="Z1103" t="s">
        <v>40</v>
      </c>
      <c r="AA1103" t="s">
        <v>41</v>
      </c>
      <c r="AB1103" t="s">
        <v>1174</v>
      </c>
      <c r="AC1103" t="s">
        <v>77</v>
      </c>
      <c r="AD1103" t="s">
        <v>78</v>
      </c>
      <c r="AE1103" t="s">
        <v>79</v>
      </c>
      <c r="AF1103" t="s">
        <v>44</v>
      </c>
      <c r="AG1103" t="s">
        <v>82</v>
      </c>
      <c r="AH1103" t="s">
        <v>83</v>
      </c>
    </row>
    <row r="1104" spans="5:46" ht="112.5" x14ac:dyDescent="0.4">
      <c r="E1104">
        <v>1</v>
      </c>
      <c r="F1104">
        <v>863</v>
      </c>
      <c r="G1104" t="s">
        <v>25</v>
      </c>
      <c r="H1104" s="1">
        <v>45572.590277777781</v>
      </c>
      <c r="I1104" t="s">
        <v>26</v>
      </c>
      <c r="K1104" t="s">
        <v>142</v>
      </c>
      <c r="L1104" t="s">
        <v>446</v>
      </c>
      <c r="M1104" t="s">
        <v>56</v>
      </c>
      <c r="N1104" t="s">
        <v>122</v>
      </c>
      <c r="O1104" t="s">
        <v>31</v>
      </c>
      <c r="Q1104" t="s">
        <v>123</v>
      </c>
      <c r="R1104" t="s">
        <v>74</v>
      </c>
      <c r="S1104" t="s">
        <v>47</v>
      </c>
      <c r="T1104" t="s">
        <v>48</v>
      </c>
      <c r="U1104" t="s">
        <v>50</v>
      </c>
      <c r="V1104" t="s">
        <v>103</v>
      </c>
      <c r="W1104" t="s">
        <v>64</v>
      </c>
      <c r="X1104" t="s">
        <v>125</v>
      </c>
      <c r="Y1104" t="s">
        <v>105</v>
      </c>
      <c r="Z1104" t="s">
        <v>40</v>
      </c>
      <c r="AA1104" t="s">
        <v>41</v>
      </c>
      <c r="AB1104" t="s">
        <v>1175</v>
      </c>
      <c r="AC1104" t="s">
        <v>77</v>
      </c>
      <c r="AD1104" t="s">
        <v>78</v>
      </c>
      <c r="AT1104" s="2" t="s">
        <v>1176</v>
      </c>
    </row>
    <row r="1105" spans="5:46" ht="281.25" x14ac:dyDescent="0.4">
      <c r="E1105">
        <v>1</v>
      </c>
      <c r="F1105">
        <v>863</v>
      </c>
      <c r="G1105" t="s">
        <v>25</v>
      </c>
      <c r="H1105" s="1">
        <v>45572.590277777781</v>
      </c>
      <c r="I1105" t="s">
        <v>26</v>
      </c>
      <c r="K1105" t="s">
        <v>87</v>
      </c>
      <c r="L1105" t="s">
        <v>446</v>
      </c>
      <c r="M1105" t="s">
        <v>56</v>
      </c>
      <c r="N1105" t="s">
        <v>57</v>
      </c>
      <c r="O1105" t="s">
        <v>58</v>
      </c>
      <c r="P1105" t="s">
        <v>59</v>
      </c>
      <c r="R1105" t="s">
        <v>60</v>
      </c>
      <c r="S1105" t="s">
        <v>61</v>
      </c>
      <c r="T1105" t="s">
        <v>62</v>
      </c>
      <c r="U1105" t="s">
        <v>51</v>
      </c>
      <c r="V1105" t="s">
        <v>115</v>
      </c>
      <c r="W1105" t="s">
        <v>52</v>
      </c>
      <c r="X1105" t="s">
        <v>39</v>
      </c>
      <c r="Y1105" t="s">
        <v>139</v>
      </c>
      <c r="Z1105" t="s">
        <v>40</v>
      </c>
      <c r="AA1105" t="s">
        <v>41</v>
      </c>
      <c r="AB1105" s="2" t="s">
        <v>1177</v>
      </c>
      <c r="AC1105" t="s">
        <v>78</v>
      </c>
      <c r="AD1105" t="s">
        <v>81</v>
      </c>
      <c r="AE1105" t="s">
        <v>84</v>
      </c>
    </row>
    <row r="1106" spans="5:46" x14ac:dyDescent="0.4">
      <c r="E1106">
        <v>1</v>
      </c>
      <c r="F1106">
        <v>863</v>
      </c>
      <c r="G1106" t="s">
        <v>25</v>
      </c>
      <c r="H1106" s="1">
        <v>45572.590277777781</v>
      </c>
      <c r="I1106" t="s">
        <v>26</v>
      </c>
      <c r="K1106" t="s">
        <v>55</v>
      </c>
      <c r="L1106" t="s">
        <v>446</v>
      </c>
      <c r="M1106" t="s">
        <v>73</v>
      </c>
      <c r="N1106" t="s">
        <v>30</v>
      </c>
      <c r="O1106" t="s">
        <v>58</v>
      </c>
      <c r="P1106" t="s">
        <v>108</v>
      </c>
      <c r="R1106" t="s">
        <v>61</v>
      </c>
      <c r="S1106" t="s">
        <v>154</v>
      </c>
      <c r="T1106" t="s">
        <v>101</v>
      </c>
      <c r="U1106" t="s">
        <v>50</v>
      </c>
      <c r="V1106" t="s">
        <v>37</v>
      </c>
      <c r="W1106" t="s">
        <v>64</v>
      </c>
      <c r="X1106" t="s">
        <v>52</v>
      </c>
      <c r="Y1106" t="s">
        <v>109</v>
      </c>
      <c r="Z1106" t="s">
        <v>40</v>
      </c>
      <c r="AA1106" t="s">
        <v>41</v>
      </c>
      <c r="AB1106" t="s">
        <v>1178</v>
      </c>
      <c r="AC1106" t="s">
        <v>44</v>
      </c>
      <c r="AD1106" t="s">
        <v>82</v>
      </c>
      <c r="AE1106" t="s">
        <v>83</v>
      </c>
      <c r="AF1106" t="s">
        <v>84</v>
      </c>
      <c r="AG1106" t="s">
        <v>85</v>
      </c>
    </row>
    <row r="1107" spans="5:46" ht="225" x14ac:dyDescent="0.4">
      <c r="E1107">
        <v>1</v>
      </c>
      <c r="F1107">
        <v>863</v>
      </c>
      <c r="G1107" t="s">
        <v>25</v>
      </c>
      <c r="H1107" s="1">
        <v>45572.590277777781</v>
      </c>
      <c r="I1107" t="s">
        <v>26</v>
      </c>
      <c r="K1107" t="s">
        <v>87</v>
      </c>
      <c r="L1107" t="s">
        <v>446</v>
      </c>
      <c r="M1107" t="s">
        <v>56</v>
      </c>
      <c r="N1107" t="s">
        <v>30</v>
      </c>
      <c r="O1107" t="s">
        <v>58</v>
      </c>
      <c r="P1107" t="s">
        <v>108</v>
      </c>
      <c r="R1107" t="s">
        <v>34</v>
      </c>
      <c r="S1107" t="s">
        <v>89</v>
      </c>
      <c r="T1107" t="s">
        <v>35</v>
      </c>
      <c r="U1107" t="s">
        <v>36</v>
      </c>
      <c r="V1107" t="s">
        <v>37</v>
      </c>
      <c r="W1107" t="s">
        <v>64</v>
      </c>
      <c r="X1107" t="s">
        <v>52</v>
      </c>
      <c r="Y1107" t="s">
        <v>75</v>
      </c>
      <c r="Z1107" t="s">
        <v>40</v>
      </c>
      <c r="AA1107" t="s">
        <v>41</v>
      </c>
      <c r="AB1107" s="2" t="s">
        <v>1179</v>
      </c>
      <c r="AC1107" t="s">
        <v>77</v>
      </c>
      <c r="AD1107" t="s">
        <v>78</v>
      </c>
      <c r="AE1107" t="s">
        <v>44</v>
      </c>
      <c r="AF1107" t="s">
        <v>82</v>
      </c>
      <c r="AG1107" t="s">
        <v>83</v>
      </c>
      <c r="AH1107" t="s">
        <v>84</v>
      </c>
      <c r="AI1107" t="s">
        <v>85</v>
      </c>
    </row>
    <row r="1108" spans="5:46" x14ac:dyDescent="0.4">
      <c r="E1108">
        <v>1</v>
      </c>
      <c r="F1108">
        <v>863</v>
      </c>
      <c r="G1108" t="s">
        <v>25</v>
      </c>
      <c r="H1108" s="1">
        <v>45572.590277777781</v>
      </c>
      <c r="I1108" t="s">
        <v>26</v>
      </c>
      <c r="K1108" t="s">
        <v>87</v>
      </c>
      <c r="L1108" t="s">
        <v>446</v>
      </c>
      <c r="M1108" t="s">
        <v>29</v>
      </c>
      <c r="N1108" t="s">
        <v>30</v>
      </c>
      <c r="O1108" t="s">
        <v>58</v>
      </c>
      <c r="P1108" t="s">
        <v>108</v>
      </c>
      <c r="R1108" t="s">
        <v>33</v>
      </c>
      <c r="S1108" t="s">
        <v>74</v>
      </c>
      <c r="T1108" t="s">
        <v>61</v>
      </c>
      <c r="U1108" t="s">
        <v>103</v>
      </c>
      <c r="V1108" t="s">
        <v>37</v>
      </c>
      <c r="W1108" t="s">
        <v>75</v>
      </c>
      <c r="X1108" t="s">
        <v>91</v>
      </c>
      <c r="Z1108" t="s">
        <v>40</v>
      </c>
      <c r="AA1108" t="s">
        <v>41</v>
      </c>
      <c r="AB1108" t="s">
        <v>1180</v>
      </c>
      <c r="AC1108" t="s">
        <v>81</v>
      </c>
      <c r="AD1108" t="s">
        <v>85</v>
      </c>
    </row>
    <row r="1109" spans="5:46" x14ac:dyDescent="0.4">
      <c r="E1109">
        <v>1</v>
      </c>
      <c r="F1109">
        <v>863</v>
      </c>
      <c r="G1109" t="s">
        <v>25</v>
      </c>
      <c r="H1109" s="1">
        <v>45572.589583333334</v>
      </c>
      <c r="I1109" t="s">
        <v>26</v>
      </c>
      <c r="K1109" t="s">
        <v>87</v>
      </c>
      <c r="L1109" t="s">
        <v>446</v>
      </c>
      <c r="M1109" t="s">
        <v>56</v>
      </c>
      <c r="N1109" t="s">
        <v>30</v>
      </c>
      <c r="O1109" t="s">
        <v>31</v>
      </c>
      <c r="Q1109" t="s">
        <v>32</v>
      </c>
      <c r="R1109" t="s">
        <v>33</v>
      </c>
      <c r="S1109" t="s">
        <v>89</v>
      </c>
      <c r="T1109" t="s">
        <v>110</v>
      </c>
      <c r="U1109" t="s">
        <v>50</v>
      </c>
      <c r="V1109" t="s">
        <v>103</v>
      </c>
      <c r="W1109" t="s">
        <v>105</v>
      </c>
      <c r="X1109" t="s">
        <v>38</v>
      </c>
      <c r="Y1109" t="s">
        <v>70</v>
      </c>
      <c r="Z1109" t="s">
        <v>40</v>
      </c>
      <c r="AA1109" t="s">
        <v>54</v>
      </c>
      <c r="AT1109" t="s">
        <v>1181</v>
      </c>
    </row>
    <row r="1110" spans="5:46" x14ac:dyDescent="0.4">
      <c r="E1110">
        <v>1</v>
      </c>
      <c r="F1110">
        <v>863</v>
      </c>
      <c r="G1110" t="s">
        <v>25</v>
      </c>
      <c r="H1110" s="1">
        <v>45572.589583333334</v>
      </c>
      <c r="I1110" t="s">
        <v>26</v>
      </c>
      <c r="K1110" t="s">
        <v>87</v>
      </c>
      <c r="L1110" t="s">
        <v>446</v>
      </c>
      <c r="M1110" t="s">
        <v>56</v>
      </c>
      <c r="N1110" t="s">
        <v>122</v>
      </c>
      <c r="O1110" t="s">
        <v>31</v>
      </c>
      <c r="Q1110" t="s">
        <v>32</v>
      </c>
      <c r="R1110" t="s">
        <v>74</v>
      </c>
      <c r="S1110" t="s">
        <v>61</v>
      </c>
      <c r="T1110" t="s">
        <v>110</v>
      </c>
      <c r="U1110" t="s">
        <v>50</v>
      </c>
      <c r="V1110" t="s">
        <v>63</v>
      </c>
      <c r="W1110" t="s">
        <v>75</v>
      </c>
      <c r="X1110" t="s">
        <v>105</v>
      </c>
      <c r="Y1110" t="s">
        <v>39</v>
      </c>
      <c r="Z1110" t="s">
        <v>40</v>
      </c>
      <c r="AA1110" t="s">
        <v>54</v>
      </c>
    </row>
    <row r="1111" spans="5:46" x14ac:dyDescent="0.4">
      <c r="E1111">
        <v>1</v>
      </c>
      <c r="F1111">
        <v>863</v>
      </c>
      <c r="G1111" t="s">
        <v>25</v>
      </c>
      <c r="H1111" s="1">
        <v>45572.589583333334</v>
      </c>
      <c r="I1111" t="s">
        <v>26</v>
      </c>
      <c r="K1111" t="s">
        <v>142</v>
      </c>
      <c r="L1111" t="s">
        <v>446</v>
      </c>
      <c r="M1111" t="s">
        <v>56</v>
      </c>
      <c r="N1111" t="s">
        <v>30</v>
      </c>
      <c r="O1111" t="s">
        <v>58</v>
      </c>
      <c r="P1111" t="s">
        <v>32</v>
      </c>
      <c r="R1111" t="s">
        <v>61</v>
      </c>
      <c r="S1111" t="s">
        <v>89</v>
      </c>
      <c r="T1111" t="s">
        <v>101</v>
      </c>
      <c r="U1111" t="s">
        <v>63</v>
      </c>
      <c r="V1111" t="s">
        <v>1182</v>
      </c>
      <c r="W1111" t="s">
        <v>52</v>
      </c>
      <c r="X1111" t="s">
        <v>139</v>
      </c>
      <c r="Y1111" t="s">
        <v>1183</v>
      </c>
      <c r="Z1111" t="s">
        <v>40</v>
      </c>
      <c r="AA1111" t="s">
        <v>54</v>
      </c>
      <c r="AT1111" t="s">
        <v>1184</v>
      </c>
    </row>
    <row r="1112" spans="5:46" x14ac:dyDescent="0.4">
      <c r="E1112">
        <v>1</v>
      </c>
      <c r="F1112">
        <v>863</v>
      </c>
      <c r="G1112" t="s">
        <v>25</v>
      </c>
      <c r="H1112" s="1">
        <v>45572.588888888888</v>
      </c>
      <c r="I1112" t="s">
        <v>26</v>
      </c>
      <c r="K1112" t="s">
        <v>45</v>
      </c>
      <c r="L1112" t="s">
        <v>1137</v>
      </c>
      <c r="M1112" t="s">
        <v>73</v>
      </c>
      <c r="N1112" t="s">
        <v>57</v>
      </c>
      <c r="O1112" t="s">
        <v>58</v>
      </c>
      <c r="P1112" t="s">
        <v>108</v>
      </c>
      <c r="R1112" t="s">
        <v>74</v>
      </c>
      <c r="S1112" t="s">
        <v>48</v>
      </c>
      <c r="T1112" t="s">
        <v>110</v>
      </c>
      <c r="U1112" t="s">
        <v>103</v>
      </c>
      <c r="V1112" t="s">
        <v>37</v>
      </c>
      <c r="W1112" t="s">
        <v>52</v>
      </c>
      <c r="X1112" t="s">
        <v>75</v>
      </c>
      <c r="Y1112" t="s">
        <v>91</v>
      </c>
      <c r="Z1112" t="s">
        <v>40</v>
      </c>
      <c r="AA1112" t="s">
        <v>41</v>
      </c>
      <c r="AB1112" t="s">
        <v>1185</v>
      </c>
      <c r="AC1112" t="s">
        <v>78</v>
      </c>
      <c r="AD1112" t="s">
        <v>82</v>
      </c>
      <c r="AE1112" t="s">
        <v>84</v>
      </c>
      <c r="AF1112" t="s">
        <v>85</v>
      </c>
      <c r="AT1112" t="s">
        <v>1186</v>
      </c>
    </row>
    <row r="1113" spans="5:46" ht="168.75" x14ac:dyDescent="0.4">
      <c r="E1113">
        <v>1</v>
      </c>
      <c r="F1113">
        <v>863</v>
      </c>
      <c r="G1113" t="s">
        <v>25</v>
      </c>
      <c r="H1113" s="1">
        <v>45572.588888888888</v>
      </c>
      <c r="I1113" t="s">
        <v>26</v>
      </c>
      <c r="K1113" t="s">
        <v>87</v>
      </c>
      <c r="L1113" t="s">
        <v>446</v>
      </c>
      <c r="M1113" t="s">
        <v>73</v>
      </c>
      <c r="N1113" t="s">
        <v>57</v>
      </c>
      <c r="O1113" t="s">
        <v>58</v>
      </c>
      <c r="P1113" t="s">
        <v>108</v>
      </c>
      <c r="R1113" t="s">
        <v>60</v>
      </c>
      <c r="S1113" t="s">
        <v>61</v>
      </c>
      <c r="T1113" t="s">
        <v>101</v>
      </c>
      <c r="U1113" t="s">
        <v>37</v>
      </c>
      <c r="V1113" t="s">
        <v>68</v>
      </c>
      <c r="W1113" t="s">
        <v>52</v>
      </c>
      <c r="X1113" t="s">
        <v>75</v>
      </c>
      <c r="Y1113" t="s">
        <v>111</v>
      </c>
      <c r="Z1113" t="s">
        <v>40</v>
      </c>
      <c r="AA1113" t="s">
        <v>41</v>
      </c>
      <c r="AB1113" s="2" t="s">
        <v>1187</v>
      </c>
      <c r="AC1113" t="s">
        <v>43</v>
      </c>
      <c r="AD1113" t="s">
        <v>44</v>
      </c>
      <c r="AE1113" t="s">
        <v>82</v>
      </c>
    </row>
    <row r="1114" spans="5:46" x14ac:dyDescent="0.4">
      <c r="E1114">
        <v>1</v>
      </c>
      <c r="F1114">
        <v>863</v>
      </c>
      <c r="G1114" t="s">
        <v>25</v>
      </c>
      <c r="H1114" s="1">
        <v>45572.588888888888</v>
      </c>
      <c r="I1114" t="s">
        <v>26</v>
      </c>
      <c r="K1114" t="s">
        <v>87</v>
      </c>
      <c r="L1114" t="s">
        <v>446</v>
      </c>
      <c r="M1114" t="s">
        <v>29</v>
      </c>
      <c r="N1114" t="s">
        <v>30</v>
      </c>
      <c r="O1114" t="s">
        <v>31</v>
      </c>
      <c r="Q1114" t="s">
        <v>114</v>
      </c>
      <c r="R1114" t="s">
        <v>74</v>
      </c>
      <c r="S1114" t="s">
        <v>48</v>
      </c>
      <c r="T1114" t="s">
        <v>62</v>
      </c>
      <c r="U1114" t="s">
        <v>103</v>
      </c>
      <c r="V1114" t="s">
        <v>115</v>
      </c>
      <c r="W1114" t="s">
        <v>64</v>
      </c>
      <c r="X1114" t="s">
        <v>91</v>
      </c>
      <c r="Y1114" t="s">
        <v>39</v>
      </c>
      <c r="Z1114" t="s">
        <v>40</v>
      </c>
      <c r="AA1114" t="s">
        <v>41</v>
      </c>
      <c r="AB1114" t="s">
        <v>1188</v>
      </c>
      <c r="AC1114" t="s">
        <v>77</v>
      </c>
      <c r="AD1114" t="s">
        <v>78</v>
      </c>
      <c r="AE1114" t="s">
        <v>79</v>
      </c>
    </row>
    <row r="1115" spans="5:46" x14ac:dyDescent="0.4">
      <c r="E1115">
        <v>1</v>
      </c>
      <c r="F1115">
        <v>863</v>
      </c>
      <c r="G1115" t="s">
        <v>25</v>
      </c>
      <c r="H1115" s="1">
        <v>45572.588888888888</v>
      </c>
      <c r="I1115" t="s">
        <v>26</v>
      </c>
      <c r="K1115" t="s">
        <v>55</v>
      </c>
      <c r="L1115" t="s">
        <v>446</v>
      </c>
      <c r="M1115" t="s">
        <v>56</v>
      </c>
      <c r="N1115" t="s">
        <v>57</v>
      </c>
      <c r="O1115" t="s">
        <v>58</v>
      </c>
      <c r="P1115" t="s">
        <v>59</v>
      </c>
      <c r="R1115" t="s">
        <v>74</v>
      </c>
      <c r="S1115" t="s">
        <v>47</v>
      </c>
      <c r="T1115" t="s">
        <v>48</v>
      </c>
      <c r="U1115" t="s">
        <v>103</v>
      </c>
      <c r="V1115" t="s">
        <v>63</v>
      </c>
      <c r="W1115" t="s">
        <v>52</v>
      </c>
      <c r="X1115" t="s">
        <v>38</v>
      </c>
      <c r="Y1115" t="s">
        <v>70</v>
      </c>
      <c r="Z1115" t="s">
        <v>40</v>
      </c>
      <c r="AA1115" t="s">
        <v>41</v>
      </c>
      <c r="AB1115" t="s">
        <v>1189</v>
      </c>
      <c r="AC1115" t="s">
        <v>78</v>
      </c>
    </row>
    <row r="1116" spans="5:46" x14ac:dyDescent="0.4">
      <c r="E1116">
        <v>1</v>
      </c>
      <c r="F1116">
        <v>863</v>
      </c>
      <c r="G1116" t="s">
        <v>25</v>
      </c>
      <c r="H1116" s="1">
        <v>45572.588888888888</v>
      </c>
      <c r="I1116" t="s">
        <v>26</v>
      </c>
      <c r="K1116" t="s">
        <v>87</v>
      </c>
      <c r="L1116" t="s">
        <v>446</v>
      </c>
      <c r="M1116" t="s">
        <v>56</v>
      </c>
      <c r="N1116" t="s">
        <v>30</v>
      </c>
      <c r="O1116" t="s">
        <v>58</v>
      </c>
      <c r="P1116" t="s">
        <v>59</v>
      </c>
      <c r="R1116" t="s">
        <v>34</v>
      </c>
      <c r="S1116" t="s">
        <v>74</v>
      </c>
      <c r="T1116" t="s">
        <v>61</v>
      </c>
      <c r="U1116" t="s">
        <v>50</v>
      </c>
      <c r="V1116" t="s">
        <v>102</v>
      </c>
      <c r="W1116" t="s">
        <v>52</v>
      </c>
      <c r="X1116" t="s">
        <v>125</v>
      </c>
      <c r="Y1116" t="s">
        <v>133</v>
      </c>
      <c r="Z1116" t="s">
        <v>40</v>
      </c>
      <c r="AA1116" t="s">
        <v>54</v>
      </c>
    </row>
    <row r="1117" spans="5:46" x14ac:dyDescent="0.4">
      <c r="E1117">
        <v>1</v>
      </c>
      <c r="F1117">
        <v>863</v>
      </c>
      <c r="G1117" t="s">
        <v>25</v>
      </c>
      <c r="H1117" s="1">
        <v>45572.588194444441</v>
      </c>
      <c r="I1117" t="s">
        <v>26</v>
      </c>
      <c r="K1117" t="s">
        <v>87</v>
      </c>
      <c r="L1117" t="s">
        <v>446</v>
      </c>
      <c r="M1117" t="s">
        <v>73</v>
      </c>
      <c r="N1117" t="s">
        <v>57</v>
      </c>
      <c r="O1117" t="s">
        <v>58</v>
      </c>
      <c r="P1117" t="s">
        <v>190</v>
      </c>
      <c r="R1117" t="s">
        <v>154</v>
      </c>
      <c r="S1117" t="s">
        <v>49</v>
      </c>
      <c r="T1117" t="s">
        <v>101</v>
      </c>
      <c r="U1117" t="s">
        <v>50</v>
      </c>
      <c r="V1117" t="s">
        <v>68</v>
      </c>
      <c r="W1117" t="s">
        <v>64</v>
      </c>
      <c r="X1117" t="s">
        <v>105</v>
      </c>
      <c r="Y1117" t="s">
        <v>139</v>
      </c>
      <c r="Z1117" t="s">
        <v>40</v>
      </c>
      <c r="AA1117" t="s">
        <v>54</v>
      </c>
    </row>
    <row r="1118" spans="5:46" x14ac:dyDescent="0.4">
      <c r="E1118">
        <v>1</v>
      </c>
      <c r="F1118">
        <v>863</v>
      </c>
      <c r="G1118" t="s">
        <v>25</v>
      </c>
      <c r="H1118" s="1">
        <v>45572.588194444441</v>
      </c>
      <c r="I1118" t="s">
        <v>26</v>
      </c>
      <c r="K1118" t="s">
        <v>87</v>
      </c>
      <c r="L1118" t="s">
        <v>446</v>
      </c>
      <c r="M1118" t="s">
        <v>144</v>
      </c>
      <c r="N1118" t="s">
        <v>46</v>
      </c>
      <c r="O1118" t="s">
        <v>31</v>
      </c>
      <c r="Q1118" t="s">
        <v>123</v>
      </c>
      <c r="R1118" t="s">
        <v>33</v>
      </c>
      <c r="S1118" t="s">
        <v>47</v>
      </c>
      <c r="T1118" t="s">
        <v>101</v>
      </c>
      <c r="U1118" t="s">
        <v>50</v>
      </c>
      <c r="V1118" t="s">
        <v>103</v>
      </c>
      <c r="W1118" t="s">
        <v>105</v>
      </c>
      <c r="X1118" t="s">
        <v>70</v>
      </c>
      <c r="Y1118" t="s">
        <v>109</v>
      </c>
      <c r="Z1118" t="s">
        <v>40</v>
      </c>
      <c r="AA1118" t="s">
        <v>41</v>
      </c>
      <c r="AB1118" t="s">
        <v>322</v>
      </c>
      <c r="AC1118" t="s">
        <v>81</v>
      </c>
    </row>
    <row r="1119" spans="5:46" ht="168.75" x14ac:dyDescent="0.4">
      <c r="E1119">
        <v>1</v>
      </c>
      <c r="F1119">
        <v>863</v>
      </c>
      <c r="G1119" t="s">
        <v>25</v>
      </c>
      <c r="H1119" s="1">
        <v>45572.588194444441</v>
      </c>
      <c r="I1119" t="s">
        <v>26</v>
      </c>
      <c r="K1119" t="s">
        <v>237</v>
      </c>
      <c r="L1119" t="s">
        <v>1137</v>
      </c>
      <c r="M1119" t="s">
        <v>56</v>
      </c>
      <c r="N1119" t="s">
        <v>30</v>
      </c>
      <c r="O1119" t="s">
        <v>58</v>
      </c>
      <c r="P1119" t="s">
        <v>32</v>
      </c>
      <c r="R1119" t="s">
        <v>61</v>
      </c>
      <c r="S1119" t="s">
        <v>101</v>
      </c>
      <c r="T1119" t="s">
        <v>110</v>
      </c>
      <c r="U1119" t="s">
        <v>51</v>
      </c>
      <c r="V1119" t="s">
        <v>36</v>
      </c>
      <c r="W1119" t="s">
        <v>38</v>
      </c>
      <c r="X1119" t="s">
        <v>39</v>
      </c>
      <c r="Y1119" t="s">
        <v>111</v>
      </c>
      <c r="Z1119" t="s">
        <v>40</v>
      </c>
      <c r="AA1119" t="s">
        <v>41</v>
      </c>
      <c r="AB1119" s="2" t="s">
        <v>1190</v>
      </c>
      <c r="AC1119" t="s">
        <v>44</v>
      </c>
      <c r="AD1119" t="s">
        <v>82</v>
      </c>
    </row>
    <row r="1120" spans="5:46" ht="409.5" x14ac:dyDescent="0.4">
      <c r="E1120">
        <v>1</v>
      </c>
      <c r="F1120">
        <v>863</v>
      </c>
      <c r="G1120" t="s">
        <v>25</v>
      </c>
      <c r="H1120" s="1">
        <v>45572.588194444441</v>
      </c>
      <c r="I1120" t="s">
        <v>26</v>
      </c>
      <c r="K1120" t="s">
        <v>237</v>
      </c>
      <c r="L1120" t="s">
        <v>1137</v>
      </c>
      <c r="M1120" t="s">
        <v>73</v>
      </c>
      <c r="N1120" t="s">
        <v>57</v>
      </c>
      <c r="O1120" t="s">
        <v>58</v>
      </c>
      <c r="P1120" t="s">
        <v>59</v>
      </c>
      <c r="R1120" t="s">
        <v>33</v>
      </c>
      <c r="S1120" t="s">
        <v>74</v>
      </c>
      <c r="T1120" t="s">
        <v>47</v>
      </c>
      <c r="U1120" t="s">
        <v>103</v>
      </c>
      <c r="V1120" t="s">
        <v>37</v>
      </c>
      <c r="W1120" t="s">
        <v>75</v>
      </c>
      <c r="X1120" t="s">
        <v>105</v>
      </c>
      <c r="Y1120" t="s">
        <v>91</v>
      </c>
      <c r="Z1120" t="s">
        <v>40</v>
      </c>
      <c r="AA1120" t="s">
        <v>41</v>
      </c>
      <c r="AB1120" s="2" t="s">
        <v>1191</v>
      </c>
      <c r="AC1120" t="s">
        <v>77</v>
      </c>
      <c r="AD1120" t="s">
        <v>78</v>
      </c>
      <c r="AE1120" t="s">
        <v>43</v>
      </c>
      <c r="AF1120" t="s">
        <v>44</v>
      </c>
      <c r="AG1120" t="s">
        <v>94</v>
      </c>
      <c r="AH1120" t="s">
        <v>81</v>
      </c>
      <c r="AI1120" t="s">
        <v>82</v>
      </c>
      <c r="AJ1120" t="s">
        <v>84</v>
      </c>
      <c r="AK1120" t="s">
        <v>85</v>
      </c>
      <c r="AT1120" t="s">
        <v>1192</v>
      </c>
    </row>
    <row r="1121" spans="5:46" x14ac:dyDescent="0.4">
      <c r="E1121">
        <v>1</v>
      </c>
      <c r="F1121">
        <v>863</v>
      </c>
      <c r="G1121" t="s">
        <v>25</v>
      </c>
      <c r="H1121" s="1">
        <v>45572.588194444441</v>
      </c>
      <c r="I1121" t="s">
        <v>26</v>
      </c>
      <c r="K1121" t="s">
        <v>55</v>
      </c>
      <c r="L1121" t="s">
        <v>446</v>
      </c>
      <c r="M1121" t="s">
        <v>56</v>
      </c>
      <c r="N1121" t="s">
        <v>46</v>
      </c>
      <c r="O1121" t="s">
        <v>31</v>
      </c>
      <c r="Q1121" t="s">
        <v>32</v>
      </c>
      <c r="R1121" t="s">
        <v>34</v>
      </c>
      <c r="S1121" t="s">
        <v>74</v>
      </c>
      <c r="T1121" t="s">
        <v>154</v>
      </c>
      <c r="U1121" t="s">
        <v>50</v>
      </c>
      <c r="V1121" t="s">
        <v>37</v>
      </c>
      <c r="W1121" t="s">
        <v>52</v>
      </c>
      <c r="X1121" t="s">
        <v>75</v>
      </c>
      <c r="Y1121" t="s">
        <v>70</v>
      </c>
      <c r="Z1121" t="s">
        <v>40</v>
      </c>
      <c r="AA1121" t="s">
        <v>41</v>
      </c>
      <c r="AB1121" t="s">
        <v>1193</v>
      </c>
      <c r="AC1121" t="s">
        <v>77</v>
      </c>
      <c r="AD1121" t="s">
        <v>78</v>
      </c>
      <c r="AE1121" t="s">
        <v>79</v>
      </c>
      <c r="AF1121" t="s">
        <v>43</v>
      </c>
      <c r="AG1121" t="s">
        <v>96</v>
      </c>
      <c r="AH1121" t="s">
        <v>83</v>
      </c>
      <c r="AI1121" t="s">
        <v>84</v>
      </c>
      <c r="AJ1121" t="s">
        <v>85</v>
      </c>
    </row>
    <row r="1122" spans="5:46" x14ac:dyDescent="0.4">
      <c r="E1122">
        <v>1</v>
      </c>
      <c r="F1122">
        <v>863</v>
      </c>
      <c r="G1122" t="s">
        <v>25</v>
      </c>
      <c r="H1122" s="1">
        <v>45572.588194444441</v>
      </c>
      <c r="I1122" t="s">
        <v>26</v>
      </c>
      <c r="K1122" t="s">
        <v>87</v>
      </c>
      <c r="L1122" t="s">
        <v>446</v>
      </c>
      <c r="M1122" t="s">
        <v>56</v>
      </c>
      <c r="N1122" t="s">
        <v>46</v>
      </c>
      <c r="O1122" t="s">
        <v>31</v>
      </c>
      <c r="Q1122" t="s">
        <v>1194</v>
      </c>
      <c r="R1122" t="s">
        <v>60</v>
      </c>
      <c r="S1122" t="s">
        <v>34</v>
      </c>
      <c r="T1122" t="s">
        <v>74</v>
      </c>
      <c r="U1122" t="s">
        <v>50</v>
      </c>
      <c r="V1122" t="s">
        <v>36</v>
      </c>
      <c r="W1122" t="s">
        <v>38</v>
      </c>
      <c r="X1122" t="s">
        <v>70</v>
      </c>
      <c r="Y1122" t="s">
        <v>72</v>
      </c>
      <c r="Z1122" t="s">
        <v>40</v>
      </c>
      <c r="AA1122" t="s">
        <v>41</v>
      </c>
      <c r="AB1122" t="s">
        <v>1195</v>
      </c>
      <c r="AC1122" t="s">
        <v>79</v>
      </c>
      <c r="AD1122" t="s">
        <v>81</v>
      </c>
      <c r="AE1122" t="s">
        <v>84</v>
      </c>
      <c r="AF1122" t="s">
        <v>85</v>
      </c>
    </row>
    <row r="1123" spans="5:46" x14ac:dyDescent="0.4">
      <c r="E1123">
        <v>1</v>
      </c>
      <c r="F1123">
        <v>863</v>
      </c>
      <c r="G1123" t="s">
        <v>25</v>
      </c>
      <c r="H1123" s="1">
        <v>45572.588194444441</v>
      </c>
      <c r="I1123" t="s">
        <v>26</v>
      </c>
      <c r="K1123" t="s">
        <v>87</v>
      </c>
      <c r="L1123" t="s">
        <v>446</v>
      </c>
      <c r="M1123" t="s">
        <v>144</v>
      </c>
      <c r="N1123" t="s">
        <v>122</v>
      </c>
      <c r="O1123" t="s">
        <v>58</v>
      </c>
      <c r="P1123" t="s">
        <v>108</v>
      </c>
      <c r="R1123" t="s">
        <v>34</v>
      </c>
      <c r="S1123" t="s">
        <v>61</v>
      </c>
      <c r="T1123" t="s">
        <v>62</v>
      </c>
      <c r="U1123" t="s">
        <v>50</v>
      </c>
      <c r="V1123" t="s">
        <v>51</v>
      </c>
      <c r="W1123" t="s">
        <v>52</v>
      </c>
      <c r="X1123" t="s">
        <v>38</v>
      </c>
      <c r="Y1123" t="s">
        <v>53</v>
      </c>
      <c r="Z1123" t="s">
        <v>40</v>
      </c>
      <c r="AA1123" t="s">
        <v>41</v>
      </c>
      <c r="AB1123" t="s">
        <v>424</v>
      </c>
      <c r="AC1123" t="s">
        <v>93</v>
      </c>
      <c r="AD1123" t="s">
        <v>94</v>
      </c>
      <c r="AT1123" t="s">
        <v>1196</v>
      </c>
    </row>
    <row r="1124" spans="5:46" x14ac:dyDescent="0.4">
      <c r="E1124">
        <v>1</v>
      </c>
      <c r="F1124">
        <v>863</v>
      </c>
      <c r="G1124" t="s">
        <v>25</v>
      </c>
      <c r="H1124" s="1">
        <v>45572.588194444441</v>
      </c>
      <c r="I1124" t="s">
        <v>26</v>
      </c>
      <c r="K1124" t="s">
        <v>87</v>
      </c>
      <c r="L1124" t="s">
        <v>446</v>
      </c>
      <c r="M1124" t="s">
        <v>29</v>
      </c>
      <c r="N1124" t="s">
        <v>46</v>
      </c>
      <c r="O1124" t="s">
        <v>31</v>
      </c>
      <c r="Q1124" t="s">
        <v>1197</v>
      </c>
      <c r="R1124" t="s">
        <v>47</v>
      </c>
      <c r="S1124" t="s">
        <v>101</v>
      </c>
      <c r="T1124" t="s">
        <v>110</v>
      </c>
      <c r="U1124" t="s">
        <v>50</v>
      </c>
      <c r="V1124" t="s">
        <v>63</v>
      </c>
      <c r="W1124" t="s">
        <v>52</v>
      </c>
      <c r="X1124" t="s">
        <v>53</v>
      </c>
      <c r="Y1124" t="s">
        <v>111</v>
      </c>
      <c r="Z1124" t="s">
        <v>40</v>
      </c>
      <c r="AA1124" t="s">
        <v>54</v>
      </c>
    </row>
    <row r="1125" spans="5:46" x14ac:dyDescent="0.4">
      <c r="E1125">
        <v>1</v>
      </c>
      <c r="F1125">
        <v>863</v>
      </c>
      <c r="G1125" t="s">
        <v>25</v>
      </c>
      <c r="H1125" s="1">
        <v>45572.588194444441</v>
      </c>
      <c r="I1125" t="s">
        <v>26</v>
      </c>
      <c r="K1125" t="s">
        <v>45</v>
      </c>
      <c r="L1125" t="s">
        <v>1137</v>
      </c>
      <c r="M1125" t="s">
        <v>73</v>
      </c>
      <c r="N1125" t="s">
        <v>66</v>
      </c>
      <c r="O1125" t="s">
        <v>58</v>
      </c>
      <c r="P1125" t="s">
        <v>108</v>
      </c>
      <c r="R1125" t="s">
        <v>33</v>
      </c>
      <c r="S1125" t="s">
        <v>34</v>
      </c>
      <c r="T1125" t="s">
        <v>74</v>
      </c>
      <c r="U1125" t="s">
        <v>50</v>
      </c>
      <c r="V1125" t="s">
        <v>63</v>
      </c>
      <c r="W1125" t="s">
        <v>91</v>
      </c>
      <c r="X1125" t="s">
        <v>38</v>
      </c>
      <c r="Y1125" t="s">
        <v>109</v>
      </c>
      <c r="Z1125" t="s">
        <v>40</v>
      </c>
      <c r="AA1125" t="s">
        <v>54</v>
      </c>
      <c r="AT1125" t="s">
        <v>1198</v>
      </c>
    </row>
    <row r="1126" spans="5:46" x14ac:dyDescent="0.4">
      <c r="E1126">
        <v>1</v>
      </c>
      <c r="F1126">
        <v>863</v>
      </c>
      <c r="G1126" t="s">
        <v>25</v>
      </c>
      <c r="H1126" s="1">
        <v>45572.587500000001</v>
      </c>
      <c r="I1126" t="s">
        <v>26</v>
      </c>
      <c r="K1126" t="s">
        <v>87</v>
      </c>
      <c r="L1126" t="s">
        <v>446</v>
      </c>
      <c r="M1126" t="s">
        <v>56</v>
      </c>
      <c r="N1126" t="s">
        <v>30</v>
      </c>
      <c r="O1126" t="s">
        <v>58</v>
      </c>
      <c r="P1126" t="s">
        <v>108</v>
      </c>
      <c r="R1126" t="s">
        <v>60</v>
      </c>
      <c r="S1126" t="s">
        <v>74</v>
      </c>
      <c r="T1126" t="s">
        <v>47</v>
      </c>
      <c r="U1126" t="s">
        <v>50</v>
      </c>
      <c r="V1126" t="s">
        <v>115</v>
      </c>
      <c r="W1126" t="s">
        <v>75</v>
      </c>
      <c r="X1126" t="s">
        <v>38</v>
      </c>
      <c r="Y1126" t="s">
        <v>71</v>
      </c>
      <c r="Z1126" t="s">
        <v>40</v>
      </c>
      <c r="AA1126" t="s">
        <v>41</v>
      </c>
      <c r="AB1126" t="s">
        <v>1199</v>
      </c>
      <c r="AC1126" t="s">
        <v>43</v>
      </c>
      <c r="AD1126" t="s">
        <v>44</v>
      </c>
      <c r="AE1126" t="s">
        <v>81</v>
      </c>
      <c r="AF1126" t="s">
        <v>85</v>
      </c>
    </row>
    <row r="1127" spans="5:46" ht="37.5" x14ac:dyDescent="0.4">
      <c r="E1127">
        <v>1</v>
      </c>
      <c r="F1127">
        <v>863</v>
      </c>
      <c r="G1127" t="s">
        <v>25</v>
      </c>
      <c r="H1127" s="1">
        <v>45572.587500000001</v>
      </c>
      <c r="I1127" t="s">
        <v>26</v>
      </c>
      <c r="K1127" t="s">
        <v>87</v>
      </c>
      <c r="L1127" t="s">
        <v>446</v>
      </c>
      <c r="M1127" t="s">
        <v>56</v>
      </c>
      <c r="N1127" t="s">
        <v>122</v>
      </c>
      <c r="O1127" t="s">
        <v>31</v>
      </c>
      <c r="Q1127" t="s">
        <v>104</v>
      </c>
      <c r="R1127" t="s">
        <v>34</v>
      </c>
      <c r="S1127" t="s">
        <v>74</v>
      </c>
      <c r="T1127" t="s">
        <v>90</v>
      </c>
      <c r="U1127" t="s">
        <v>50</v>
      </c>
      <c r="V1127" t="s">
        <v>37</v>
      </c>
      <c r="W1127" t="s">
        <v>75</v>
      </c>
      <c r="X1127" t="s">
        <v>105</v>
      </c>
      <c r="Y1127" t="s">
        <v>99</v>
      </c>
      <c r="Z1127" t="s">
        <v>40</v>
      </c>
      <c r="AA1127" t="s">
        <v>41</v>
      </c>
      <c r="AB1127" s="2" t="s">
        <v>1200</v>
      </c>
      <c r="AC1127" t="s">
        <v>44</v>
      </c>
      <c r="AD1127" t="s">
        <v>82</v>
      </c>
    </row>
    <row r="1128" spans="5:46" x14ac:dyDescent="0.4">
      <c r="E1128">
        <v>1</v>
      </c>
      <c r="F1128">
        <v>863</v>
      </c>
      <c r="G1128" t="s">
        <v>25</v>
      </c>
      <c r="H1128" s="1">
        <v>45572.587500000001</v>
      </c>
      <c r="I1128" t="s">
        <v>26</v>
      </c>
      <c r="K1128" t="s">
        <v>142</v>
      </c>
      <c r="L1128" t="s">
        <v>446</v>
      </c>
      <c r="M1128" t="s">
        <v>29</v>
      </c>
      <c r="N1128" t="s">
        <v>122</v>
      </c>
      <c r="O1128" t="s">
        <v>31</v>
      </c>
      <c r="Q1128" t="s">
        <v>32</v>
      </c>
      <c r="R1128" t="s">
        <v>74</v>
      </c>
      <c r="S1128" t="s">
        <v>47</v>
      </c>
      <c r="U1128" t="s">
        <v>50</v>
      </c>
      <c r="V1128" t="s">
        <v>103</v>
      </c>
      <c r="W1128" t="s">
        <v>91</v>
      </c>
      <c r="X1128" t="s">
        <v>53</v>
      </c>
      <c r="Z1128" t="s">
        <v>40</v>
      </c>
      <c r="AA1128" t="s">
        <v>41</v>
      </c>
      <c r="AB1128" t="s">
        <v>1201</v>
      </c>
      <c r="AC1128" t="s">
        <v>79</v>
      </c>
      <c r="AD1128" t="s">
        <v>81</v>
      </c>
    </row>
    <row r="1129" spans="5:46" x14ac:dyDescent="0.4">
      <c r="E1129">
        <v>1</v>
      </c>
      <c r="F1129">
        <v>863</v>
      </c>
      <c r="G1129" t="s">
        <v>25</v>
      </c>
      <c r="H1129" s="1">
        <v>45572.587500000001</v>
      </c>
      <c r="I1129" t="s">
        <v>26</v>
      </c>
      <c r="K1129" t="s">
        <v>87</v>
      </c>
      <c r="L1129" t="s">
        <v>446</v>
      </c>
      <c r="M1129" t="s">
        <v>56</v>
      </c>
      <c r="N1129" t="s">
        <v>30</v>
      </c>
      <c r="O1129" t="s">
        <v>31</v>
      </c>
      <c r="Q1129" t="s">
        <v>123</v>
      </c>
      <c r="R1129" t="s">
        <v>48</v>
      </c>
      <c r="S1129" t="s">
        <v>101</v>
      </c>
      <c r="T1129" t="s">
        <v>110</v>
      </c>
      <c r="U1129" t="s">
        <v>132</v>
      </c>
      <c r="V1129" t="s">
        <v>63</v>
      </c>
      <c r="W1129" t="s">
        <v>64</v>
      </c>
      <c r="X1129" t="s">
        <v>125</v>
      </c>
      <c r="Y1129" t="s">
        <v>105</v>
      </c>
      <c r="Z1129" t="s">
        <v>180</v>
      </c>
    </row>
    <row r="1130" spans="5:46" ht="409.5" x14ac:dyDescent="0.4">
      <c r="E1130">
        <v>1</v>
      </c>
      <c r="F1130">
        <v>863</v>
      </c>
      <c r="G1130" t="s">
        <v>25</v>
      </c>
      <c r="H1130" s="1">
        <v>45572.587500000001</v>
      </c>
      <c r="I1130" t="s">
        <v>26</v>
      </c>
      <c r="K1130" t="s">
        <v>87</v>
      </c>
      <c r="L1130" t="s">
        <v>446</v>
      </c>
      <c r="M1130" t="s">
        <v>73</v>
      </c>
      <c r="N1130" t="s">
        <v>30</v>
      </c>
      <c r="O1130" t="s">
        <v>58</v>
      </c>
      <c r="P1130" t="s">
        <v>1202</v>
      </c>
      <c r="R1130" t="s">
        <v>74</v>
      </c>
      <c r="S1130" t="s">
        <v>47</v>
      </c>
      <c r="T1130" t="s">
        <v>118</v>
      </c>
      <c r="U1130" t="s">
        <v>103</v>
      </c>
      <c r="V1130" t="s">
        <v>37</v>
      </c>
      <c r="W1130" t="s">
        <v>52</v>
      </c>
      <c r="X1130" t="s">
        <v>99</v>
      </c>
      <c r="Y1130" t="s">
        <v>106</v>
      </c>
      <c r="Z1130" t="s">
        <v>180</v>
      </c>
      <c r="AT1130" s="2" t="s">
        <v>1203</v>
      </c>
    </row>
    <row r="1131" spans="5:46" x14ac:dyDescent="0.4">
      <c r="E1131">
        <v>1</v>
      </c>
      <c r="F1131">
        <v>863</v>
      </c>
      <c r="G1131" t="s">
        <v>25</v>
      </c>
      <c r="H1131" s="1">
        <v>45572.587500000001</v>
      </c>
      <c r="I1131" t="s">
        <v>26</v>
      </c>
      <c r="K1131" t="s">
        <v>87</v>
      </c>
      <c r="L1131" t="s">
        <v>446</v>
      </c>
      <c r="M1131" t="s">
        <v>56</v>
      </c>
      <c r="N1131" t="s">
        <v>122</v>
      </c>
      <c r="O1131" t="s">
        <v>31</v>
      </c>
      <c r="Q1131" t="s">
        <v>88</v>
      </c>
      <c r="R1131" t="s">
        <v>33</v>
      </c>
      <c r="S1131" t="s">
        <v>89</v>
      </c>
      <c r="U1131" t="s">
        <v>36</v>
      </c>
      <c r="V1131" t="s">
        <v>63</v>
      </c>
      <c r="W1131" t="s">
        <v>109</v>
      </c>
      <c r="X1131" t="s">
        <v>111</v>
      </c>
      <c r="Z1131" t="s">
        <v>40</v>
      </c>
      <c r="AA1131" t="s">
        <v>54</v>
      </c>
    </row>
    <row r="1132" spans="5:46" x14ac:dyDescent="0.4">
      <c r="E1132">
        <v>1</v>
      </c>
      <c r="F1132">
        <v>863</v>
      </c>
      <c r="G1132" t="s">
        <v>25</v>
      </c>
      <c r="H1132" s="1">
        <v>45572.587500000001</v>
      </c>
      <c r="I1132" t="s">
        <v>26</v>
      </c>
      <c r="K1132" t="s">
        <v>87</v>
      </c>
      <c r="L1132" t="s">
        <v>446</v>
      </c>
      <c r="N1132" t="s">
        <v>66</v>
      </c>
      <c r="O1132" t="s">
        <v>31</v>
      </c>
      <c r="Q1132" t="s">
        <v>1204</v>
      </c>
      <c r="R1132" t="s">
        <v>34</v>
      </c>
      <c r="S1132" t="s">
        <v>74</v>
      </c>
      <c r="U1132" t="s">
        <v>68</v>
      </c>
      <c r="W1132" t="s">
        <v>52</v>
      </c>
      <c r="X1132" t="s">
        <v>70</v>
      </c>
      <c r="Z1132" t="s">
        <v>40</v>
      </c>
      <c r="AA1132" t="s">
        <v>41</v>
      </c>
      <c r="AB1132" t="s">
        <v>1205</v>
      </c>
      <c r="AC1132" t="s">
        <v>81</v>
      </c>
      <c r="AD1132" t="s">
        <v>82</v>
      </c>
    </row>
    <row r="1133" spans="5:46" x14ac:dyDescent="0.4">
      <c r="E1133">
        <v>1</v>
      </c>
      <c r="F1133">
        <v>863</v>
      </c>
      <c r="G1133" t="s">
        <v>25</v>
      </c>
      <c r="H1133" s="1">
        <v>45572.587500000001</v>
      </c>
      <c r="I1133" t="s">
        <v>26</v>
      </c>
      <c r="K1133" t="s">
        <v>87</v>
      </c>
      <c r="L1133" t="s">
        <v>446</v>
      </c>
      <c r="M1133" t="s">
        <v>73</v>
      </c>
      <c r="N1133" t="s">
        <v>57</v>
      </c>
      <c r="O1133" t="s">
        <v>58</v>
      </c>
      <c r="P1133" t="s">
        <v>32</v>
      </c>
      <c r="R1133" t="s">
        <v>47</v>
      </c>
      <c r="S1133" t="s">
        <v>118</v>
      </c>
      <c r="T1133" t="s">
        <v>101</v>
      </c>
      <c r="U1133" t="s">
        <v>50</v>
      </c>
      <c r="V1133" t="s">
        <v>51</v>
      </c>
      <c r="W1133" t="s">
        <v>64</v>
      </c>
      <c r="X1133" t="s">
        <v>53</v>
      </c>
      <c r="Y1133" t="s">
        <v>162</v>
      </c>
      <c r="Z1133" t="s">
        <v>40</v>
      </c>
      <c r="AA1133" t="s">
        <v>41</v>
      </c>
      <c r="AB1133" t="s">
        <v>1206</v>
      </c>
      <c r="AC1133" t="s">
        <v>82</v>
      </c>
    </row>
    <row r="1134" spans="5:46" x14ac:dyDescent="0.4">
      <c r="E1134">
        <v>1</v>
      </c>
      <c r="F1134">
        <v>863</v>
      </c>
      <c r="G1134" t="s">
        <v>25</v>
      </c>
      <c r="H1134" s="1">
        <v>45572.587500000001</v>
      </c>
      <c r="I1134" t="s">
        <v>26</v>
      </c>
      <c r="K1134" t="s">
        <v>45</v>
      </c>
      <c r="L1134" t="s">
        <v>1137</v>
      </c>
      <c r="M1134" t="s">
        <v>73</v>
      </c>
      <c r="N1134" t="s">
        <v>57</v>
      </c>
      <c r="O1134" t="s">
        <v>58</v>
      </c>
      <c r="P1134" t="s">
        <v>108</v>
      </c>
      <c r="R1134" t="s">
        <v>60</v>
      </c>
      <c r="S1134" t="s">
        <v>34</v>
      </c>
      <c r="T1134" t="s">
        <v>61</v>
      </c>
      <c r="U1134" t="s">
        <v>50</v>
      </c>
      <c r="V1134" t="s">
        <v>37</v>
      </c>
      <c r="W1134" t="s">
        <v>75</v>
      </c>
      <c r="X1134" t="s">
        <v>105</v>
      </c>
      <c r="Z1134" t="s">
        <v>40</v>
      </c>
      <c r="AA1134" t="s">
        <v>41</v>
      </c>
      <c r="AB1134" t="s">
        <v>1207</v>
      </c>
      <c r="AC1134" t="s">
        <v>77</v>
      </c>
      <c r="AD1134" t="s">
        <v>79</v>
      </c>
      <c r="AE1134" t="s">
        <v>43</v>
      </c>
      <c r="AF1134" t="s">
        <v>84</v>
      </c>
      <c r="AG1134" t="s">
        <v>85</v>
      </c>
    </row>
    <row r="1135" spans="5:46" ht="262.5" x14ac:dyDescent="0.4">
      <c r="E1135">
        <v>1</v>
      </c>
      <c r="F1135">
        <v>863</v>
      </c>
      <c r="G1135" t="s">
        <v>25</v>
      </c>
      <c r="H1135" s="1">
        <v>45572.587500000001</v>
      </c>
      <c r="I1135" t="s">
        <v>26</v>
      </c>
      <c r="K1135" t="s">
        <v>237</v>
      </c>
      <c r="L1135" t="s">
        <v>1137</v>
      </c>
      <c r="M1135" t="s">
        <v>73</v>
      </c>
      <c r="N1135" t="s">
        <v>57</v>
      </c>
      <c r="O1135" t="s">
        <v>31</v>
      </c>
      <c r="Q1135" t="s">
        <v>123</v>
      </c>
      <c r="R1135" t="s">
        <v>60</v>
      </c>
      <c r="S1135" t="s">
        <v>47</v>
      </c>
      <c r="T1135" t="s">
        <v>90</v>
      </c>
      <c r="U1135" t="s">
        <v>50</v>
      </c>
      <c r="V1135" t="s">
        <v>37</v>
      </c>
      <c r="W1135" t="s">
        <v>75</v>
      </c>
      <c r="X1135" t="s">
        <v>105</v>
      </c>
      <c r="Y1135" t="s">
        <v>38</v>
      </c>
      <c r="Z1135" t="s">
        <v>40</v>
      </c>
      <c r="AA1135" t="s">
        <v>41</v>
      </c>
      <c r="AB1135" s="2" t="s">
        <v>1208</v>
      </c>
      <c r="AC1135" t="s">
        <v>84</v>
      </c>
      <c r="AD1135" t="s">
        <v>85</v>
      </c>
    </row>
    <row r="1136" spans="5:46" x14ac:dyDescent="0.4">
      <c r="E1136">
        <v>1</v>
      </c>
      <c r="F1136">
        <v>863</v>
      </c>
      <c r="G1136" t="s">
        <v>25</v>
      </c>
      <c r="H1136" s="1">
        <v>45572.587500000001</v>
      </c>
      <c r="I1136" t="s">
        <v>26</v>
      </c>
      <c r="K1136" t="s">
        <v>87</v>
      </c>
      <c r="L1136" t="s">
        <v>446</v>
      </c>
      <c r="M1136" t="s">
        <v>56</v>
      </c>
      <c r="N1136" t="s">
        <v>30</v>
      </c>
      <c r="O1136" t="s">
        <v>58</v>
      </c>
      <c r="P1136" t="s">
        <v>108</v>
      </c>
      <c r="R1136" t="s">
        <v>74</v>
      </c>
      <c r="S1136" t="s">
        <v>61</v>
      </c>
      <c r="T1136" t="s">
        <v>117</v>
      </c>
      <c r="U1136" t="s">
        <v>50</v>
      </c>
      <c r="V1136" t="s">
        <v>63</v>
      </c>
      <c r="W1136" t="s">
        <v>52</v>
      </c>
      <c r="X1136" t="s">
        <v>38</v>
      </c>
      <c r="Y1136" t="s">
        <v>111</v>
      </c>
      <c r="Z1136" t="s">
        <v>40</v>
      </c>
      <c r="AA1136" t="s">
        <v>54</v>
      </c>
    </row>
    <row r="1137" spans="5:46" ht="150" x14ac:dyDescent="0.4">
      <c r="E1137">
        <v>1</v>
      </c>
      <c r="F1137">
        <v>863</v>
      </c>
      <c r="G1137" t="s">
        <v>25</v>
      </c>
      <c r="H1137" s="1">
        <v>45572.587500000001</v>
      </c>
      <c r="I1137" t="s">
        <v>26</v>
      </c>
      <c r="K1137" t="s">
        <v>87</v>
      </c>
      <c r="L1137" t="s">
        <v>446</v>
      </c>
      <c r="M1137" t="s">
        <v>73</v>
      </c>
      <c r="N1137" t="s">
        <v>57</v>
      </c>
      <c r="O1137" t="s">
        <v>58</v>
      </c>
      <c r="P1137" t="s">
        <v>1209</v>
      </c>
      <c r="R1137" t="s">
        <v>74</v>
      </c>
      <c r="S1137" t="s">
        <v>61</v>
      </c>
      <c r="T1137" t="s">
        <v>90</v>
      </c>
      <c r="U1137" t="s">
        <v>50</v>
      </c>
      <c r="W1137" t="s">
        <v>52</v>
      </c>
      <c r="X1137" t="s">
        <v>111</v>
      </c>
      <c r="Z1137" t="s">
        <v>40</v>
      </c>
      <c r="AA1137" t="s">
        <v>41</v>
      </c>
      <c r="AB1137" s="2" t="s">
        <v>1210</v>
      </c>
      <c r="AC1137" t="s">
        <v>93</v>
      </c>
      <c r="AD1137" t="s">
        <v>96</v>
      </c>
      <c r="AE1137" t="s">
        <v>81</v>
      </c>
      <c r="AF1137" t="s">
        <v>85</v>
      </c>
    </row>
    <row r="1138" spans="5:46" x14ac:dyDescent="0.4">
      <c r="E1138">
        <v>1</v>
      </c>
      <c r="F1138">
        <v>863</v>
      </c>
      <c r="G1138" t="s">
        <v>25</v>
      </c>
      <c r="H1138" s="1">
        <v>45572.587500000001</v>
      </c>
      <c r="I1138" t="s">
        <v>26</v>
      </c>
      <c r="K1138" t="s">
        <v>87</v>
      </c>
      <c r="L1138" t="s">
        <v>446</v>
      </c>
      <c r="M1138" t="s">
        <v>73</v>
      </c>
      <c r="N1138" t="s">
        <v>30</v>
      </c>
      <c r="O1138" t="s">
        <v>58</v>
      </c>
      <c r="P1138" t="s">
        <v>134</v>
      </c>
      <c r="R1138" t="s">
        <v>48</v>
      </c>
      <c r="U1138" t="s">
        <v>50</v>
      </c>
      <c r="V1138" t="s">
        <v>51</v>
      </c>
      <c r="W1138" t="s">
        <v>91</v>
      </c>
      <c r="X1138" t="s">
        <v>53</v>
      </c>
      <c r="Y1138" t="s">
        <v>71</v>
      </c>
      <c r="Z1138" t="s">
        <v>40</v>
      </c>
      <c r="AA1138" t="s">
        <v>54</v>
      </c>
      <c r="AT1138" t="s">
        <v>1211</v>
      </c>
    </row>
    <row r="1139" spans="5:46" x14ac:dyDescent="0.4">
      <c r="E1139">
        <v>1</v>
      </c>
      <c r="F1139">
        <v>863</v>
      </c>
      <c r="G1139" t="s">
        <v>25</v>
      </c>
      <c r="H1139" s="1">
        <v>45572.587500000001</v>
      </c>
      <c r="I1139" t="s">
        <v>26</v>
      </c>
      <c r="K1139" t="s">
        <v>87</v>
      </c>
      <c r="L1139" t="s">
        <v>446</v>
      </c>
      <c r="M1139" t="s">
        <v>56</v>
      </c>
      <c r="N1139" t="s">
        <v>30</v>
      </c>
      <c r="O1139" t="s">
        <v>31</v>
      </c>
      <c r="Q1139" t="s">
        <v>114</v>
      </c>
      <c r="R1139" t="s">
        <v>48</v>
      </c>
      <c r="S1139" t="s">
        <v>101</v>
      </c>
      <c r="T1139" t="s">
        <v>110</v>
      </c>
      <c r="U1139" t="s">
        <v>50</v>
      </c>
      <c r="V1139" t="s">
        <v>51</v>
      </c>
      <c r="W1139" t="s">
        <v>91</v>
      </c>
      <c r="X1139" t="s">
        <v>38</v>
      </c>
      <c r="Z1139" t="s">
        <v>40</v>
      </c>
      <c r="AA1139" t="s">
        <v>41</v>
      </c>
      <c r="AB1139" t="s">
        <v>1212</v>
      </c>
      <c r="AC1139" t="s">
        <v>85</v>
      </c>
    </row>
    <row r="1140" spans="5:46" x14ac:dyDescent="0.4">
      <c r="E1140">
        <v>1</v>
      </c>
      <c r="F1140">
        <v>863</v>
      </c>
      <c r="G1140" t="s">
        <v>25</v>
      </c>
      <c r="H1140" s="1">
        <v>45572.587500000001</v>
      </c>
      <c r="I1140" t="s">
        <v>26</v>
      </c>
      <c r="K1140" t="s">
        <v>87</v>
      </c>
      <c r="L1140" t="s">
        <v>446</v>
      </c>
      <c r="M1140" t="s">
        <v>56</v>
      </c>
      <c r="N1140" t="s">
        <v>30</v>
      </c>
      <c r="O1140" t="s">
        <v>58</v>
      </c>
      <c r="P1140" t="s">
        <v>59</v>
      </c>
      <c r="R1140" t="s">
        <v>34</v>
      </c>
      <c r="S1140" t="s">
        <v>74</v>
      </c>
      <c r="T1140" t="s">
        <v>49</v>
      </c>
      <c r="U1140" t="s">
        <v>50</v>
      </c>
      <c r="V1140" t="s">
        <v>103</v>
      </c>
      <c r="W1140" t="s">
        <v>133</v>
      </c>
      <c r="X1140" t="s">
        <v>72</v>
      </c>
      <c r="Y1140" t="s">
        <v>111</v>
      </c>
      <c r="Z1140" t="s">
        <v>40</v>
      </c>
      <c r="AA1140" t="s">
        <v>54</v>
      </c>
    </row>
    <row r="1141" spans="5:46" x14ac:dyDescent="0.4">
      <c r="E1141">
        <v>1</v>
      </c>
      <c r="F1141">
        <v>863</v>
      </c>
      <c r="G1141" t="s">
        <v>25</v>
      </c>
      <c r="H1141" s="1">
        <v>45572.586805555555</v>
      </c>
      <c r="I1141" t="s">
        <v>26</v>
      </c>
      <c r="K1141" t="s">
        <v>237</v>
      </c>
      <c r="L1141" t="s">
        <v>446</v>
      </c>
      <c r="M1141" t="s">
        <v>56</v>
      </c>
      <c r="N1141" t="s">
        <v>30</v>
      </c>
      <c r="O1141" t="s">
        <v>31</v>
      </c>
      <c r="Q1141" t="s">
        <v>123</v>
      </c>
      <c r="R1141" t="s">
        <v>33</v>
      </c>
      <c r="S1141" t="s">
        <v>34</v>
      </c>
      <c r="T1141" t="s">
        <v>74</v>
      </c>
      <c r="U1141" t="s">
        <v>50</v>
      </c>
      <c r="V1141" t="s">
        <v>115</v>
      </c>
      <c r="W1141" t="s">
        <v>64</v>
      </c>
      <c r="X1141" t="s">
        <v>52</v>
      </c>
      <c r="Y1141" t="s">
        <v>105</v>
      </c>
      <c r="Z1141" t="s">
        <v>40</v>
      </c>
      <c r="AA1141" t="s">
        <v>54</v>
      </c>
      <c r="AT1141" t="s">
        <v>468</v>
      </c>
    </row>
    <row r="1142" spans="5:46" x14ac:dyDescent="0.4">
      <c r="E1142">
        <v>1</v>
      </c>
      <c r="F1142">
        <v>863</v>
      </c>
      <c r="G1142" t="s">
        <v>25</v>
      </c>
      <c r="H1142" s="1">
        <v>45572.586805555555</v>
      </c>
      <c r="I1142" t="s">
        <v>26</v>
      </c>
      <c r="K1142" t="s">
        <v>87</v>
      </c>
      <c r="L1142" t="s">
        <v>446</v>
      </c>
      <c r="M1142" t="s">
        <v>65</v>
      </c>
      <c r="N1142" t="s">
        <v>66</v>
      </c>
      <c r="O1142" t="s">
        <v>31</v>
      </c>
      <c r="Q1142" t="s">
        <v>1213</v>
      </c>
      <c r="R1142" t="s">
        <v>60</v>
      </c>
      <c r="S1142" t="s">
        <v>34</v>
      </c>
      <c r="T1142" t="s">
        <v>74</v>
      </c>
      <c r="U1142" t="s">
        <v>50</v>
      </c>
      <c r="V1142" t="s">
        <v>132</v>
      </c>
      <c r="W1142" t="s">
        <v>99</v>
      </c>
      <c r="X1142" t="s">
        <v>53</v>
      </c>
      <c r="Y1142" t="s">
        <v>70</v>
      </c>
      <c r="Z1142" t="s">
        <v>180</v>
      </c>
      <c r="AT1142" t="s">
        <v>468</v>
      </c>
    </row>
    <row r="1143" spans="5:46" x14ac:dyDescent="0.4">
      <c r="E1143">
        <v>1</v>
      </c>
      <c r="F1143">
        <v>863</v>
      </c>
      <c r="G1143" t="s">
        <v>25</v>
      </c>
      <c r="H1143" s="1">
        <v>45572.586805555555</v>
      </c>
      <c r="I1143" t="s">
        <v>26</v>
      </c>
      <c r="K1143" t="s">
        <v>87</v>
      </c>
      <c r="L1143" t="s">
        <v>446</v>
      </c>
      <c r="M1143" t="s">
        <v>29</v>
      </c>
      <c r="N1143" t="s">
        <v>66</v>
      </c>
      <c r="O1143" t="s">
        <v>31</v>
      </c>
      <c r="Q1143" t="s">
        <v>32</v>
      </c>
      <c r="R1143" t="s">
        <v>74</v>
      </c>
      <c r="S1143" t="s">
        <v>61</v>
      </c>
      <c r="U1143" t="s">
        <v>50</v>
      </c>
      <c r="W1143" t="s">
        <v>64</v>
      </c>
      <c r="X1143" t="s">
        <v>52</v>
      </c>
      <c r="Y1143" t="s">
        <v>53</v>
      </c>
      <c r="Z1143" t="s">
        <v>40</v>
      </c>
      <c r="AA1143" t="s">
        <v>54</v>
      </c>
    </row>
    <row r="1144" spans="5:46" x14ac:dyDescent="0.4">
      <c r="E1144">
        <v>1</v>
      </c>
      <c r="F1144">
        <v>863</v>
      </c>
      <c r="G1144" t="s">
        <v>25</v>
      </c>
      <c r="H1144" s="1">
        <v>45572.586805555555</v>
      </c>
      <c r="I1144" t="s">
        <v>26</v>
      </c>
      <c r="K1144" t="s">
        <v>87</v>
      </c>
      <c r="L1144" t="s">
        <v>446</v>
      </c>
      <c r="M1144" t="s">
        <v>56</v>
      </c>
      <c r="N1144" t="s">
        <v>57</v>
      </c>
      <c r="O1144" t="s">
        <v>58</v>
      </c>
      <c r="P1144" t="s">
        <v>108</v>
      </c>
      <c r="R1144" t="s">
        <v>34</v>
      </c>
      <c r="S1144" t="s">
        <v>74</v>
      </c>
      <c r="T1144" t="s">
        <v>117</v>
      </c>
      <c r="U1144" t="s">
        <v>50</v>
      </c>
      <c r="V1144" t="s">
        <v>103</v>
      </c>
      <c r="W1144" t="s">
        <v>52</v>
      </c>
      <c r="X1144" t="s">
        <v>38</v>
      </c>
      <c r="Y1144" t="s">
        <v>111</v>
      </c>
      <c r="Z1144" t="s">
        <v>40</v>
      </c>
      <c r="AA1144" t="s">
        <v>41</v>
      </c>
      <c r="AB1144" t="s">
        <v>1214</v>
      </c>
      <c r="AC1144" t="s">
        <v>79</v>
      </c>
      <c r="AD1144" t="s">
        <v>44</v>
      </c>
      <c r="AE1144" t="s">
        <v>81</v>
      </c>
    </row>
    <row r="1145" spans="5:46" ht="225" x14ac:dyDescent="0.4">
      <c r="E1145">
        <v>1</v>
      </c>
      <c r="F1145">
        <v>863</v>
      </c>
      <c r="G1145" t="s">
        <v>25</v>
      </c>
      <c r="H1145" s="1">
        <v>45572.586805555555</v>
      </c>
      <c r="I1145" t="s">
        <v>26</v>
      </c>
      <c r="K1145" t="s">
        <v>237</v>
      </c>
      <c r="L1145" t="s">
        <v>446</v>
      </c>
      <c r="M1145" t="s">
        <v>56</v>
      </c>
      <c r="N1145" t="s">
        <v>30</v>
      </c>
      <c r="O1145" t="s">
        <v>58</v>
      </c>
      <c r="P1145" t="s">
        <v>108</v>
      </c>
      <c r="R1145" t="s">
        <v>34</v>
      </c>
      <c r="S1145" t="s">
        <v>74</v>
      </c>
      <c r="T1145" t="s">
        <v>101</v>
      </c>
      <c r="U1145" t="s">
        <v>50</v>
      </c>
      <c r="V1145" t="s">
        <v>37</v>
      </c>
      <c r="W1145" t="s">
        <v>64</v>
      </c>
      <c r="X1145" t="s">
        <v>52</v>
      </c>
      <c r="Y1145" t="s">
        <v>125</v>
      </c>
      <c r="Z1145" t="s">
        <v>40</v>
      </c>
      <c r="AA1145" t="s">
        <v>41</v>
      </c>
      <c r="AB1145" s="2" t="s">
        <v>1215</v>
      </c>
      <c r="AC1145" t="s">
        <v>44</v>
      </c>
      <c r="AD1145" t="s">
        <v>82</v>
      </c>
    </row>
    <row r="1146" spans="5:46" ht="409.5" x14ac:dyDescent="0.4">
      <c r="E1146">
        <v>1</v>
      </c>
      <c r="F1146">
        <v>863</v>
      </c>
      <c r="G1146" t="s">
        <v>25</v>
      </c>
      <c r="H1146" s="1">
        <v>45572.586805555555</v>
      </c>
      <c r="I1146" t="s">
        <v>26</v>
      </c>
      <c r="K1146" t="s">
        <v>45</v>
      </c>
      <c r="L1146" t="s">
        <v>1137</v>
      </c>
      <c r="M1146" t="s">
        <v>29</v>
      </c>
      <c r="N1146" t="s">
        <v>30</v>
      </c>
      <c r="O1146" t="s">
        <v>58</v>
      </c>
      <c r="P1146" t="s">
        <v>108</v>
      </c>
      <c r="R1146" t="s">
        <v>33</v>
      </c>
      <c r="S1146" t="s">
        <v>60</v>
      </c>
      <c r="T1146" t="s">
        <v>34</v>
      </c>
      <c r="U1146" t="s">
        <v>50</v>
      </c>
      <c r="V1146" t="s">
        <v>102</v>
      </c>
      <c r="W1146" t="s">
        <v>52</v>
      </c>
      <c r="X1146" t="s">
        <v>75</v>
      </c>
      <c r="Y1146" t="s">
        <v>38</v>
      </c>
      <c r="Z1146" t="s">
        <v>40</v>
      </c>
      <c r="AA1146" t="s">
        <v>41</v>
      </c>
      <c r="AB1146" s="2" t="s">
        <v>1216</v>
      </c>
      <c r="AC1146" t="s">
        <v>79</v>
      </c>
      <c r="AD1146" t="s">
        <v>82</v>
      </c>
      <c r="AE1146" t="s">
        <v>84</v>
      </c>
      <c r="AF1146" t="s">
        <v>85</v>
      </c>
      <c r="AT1146" t="s">
        <v>1217</v>
      </c>
    </row>
    <row r="1147" spans="5:46" x14ac:dyDescent="0.4">
      <c r="E1147">
        <v>1</v>
      </c>
      <c r="F1147">
        <v>863</v>
      </c>
      <c r="G1147" t="s">
        <v>25</v>
      </c>
      <c r="H1147" s="1">
        <v>45572.586805555555</v>
      </c>
      <c r="I1147" t="s">
        <v>26</v>
      </c>
      <c r="K1147" t="s">
        <v>87</v>
      </c>
      <c r="L1147" t="s">
        <v>446</v>
      </c>
      <c r="M1147" t="s">
        <v>56</v>
      </c>
      <c r="N1147" t="s">
        <v>30</v>
      </c>
      <c r="O1147" t="s">
        <v>58</v>
      </c>
      <c r="P1147" t="s">
        <v>108</v>
      </c>
      <c r="R1147" t="s">
        <v>60</v>
      </c>
      <c r="S1147" t="s">
        <v>34</v>
      </c>
      <c r="T1147" t="s">
        <v>74</v>
      </c>
      <c r="U1147" t="s">
        <v>50</v>
      </c>
      <c r="V1147" t="s">
        <v>36</v>
      </c>
      <c r="W1147" t="s">
        <v>75</v>
      </c>
      <c r="X1147" t="s">
        <v>105</v>
      </c>
      <c r="Y1147" t="s">
        <v>91</v>
      </c>
      <c r="Z1147" t="s">
        <v>40</v>
      </c>
      <c r="AA1147" t="s">
        <v>41</v>
      </c>
      <c r="AB1147" t="s">
        <v>1218</v>
      </c>
      <c r="AC1147" t="s">
        <v>84</v>
      </c>
      <c r="AD1147" t="s">
        <v>85</v>
      </c>
      <c r="AT1147" t="s">
        <v>1219</v>
      </c>
    </row>
    <row r="1148" spans="5:46" ht="93.75" x14ac:dyDescent="0.4">
      <c r="E1148">
        <v>1</v>
      </c>
      <c r="F1148">
        <v>863</v>
      </c>
      <c r="G1148" t="s">
        <v>25</v>
      </c>
      <c r="H1148" s="1">
        <v>45572.586111111108</v>
      </c>
      <c r="I1148" t="s">
        <v>26</v>
      </c>
      <c r="K1148" t="s">
        <v>55</v>
      </c>
      <c r="L1148" t="s">
        <v>446</v>
      </c>
      <c r="M1148" t="s">
        <v>73</v>
      </c>
      <c r="N1148" t="s">
        <v>57</v>
      </c>
      <c r="O1148" t="s">
        <v>31</v>
      </c>
      <c r="Q1148" t="s">
        <v>1220</v>
      </c>
      <c r="R1148" t="s">
        <v>61</v>
      </c>
      <c r="S1148" t="s">
        <v>89</v>
      </c>
      <c r="U1148" t="s">
        <v>50</v>
      </c>
      <c r="V1148" t="s">
        <v>36</v>
      </c>
      <c r="W1148" t="s">
        <v>39</v>
      </c>
      <c r="X1148" t="s">
        <v>53</v>
      </c>
      <c r="Z1148" t="s">
        <v>40</v>
      </c>
      <c r="AA1148" t="s">
        <v>41</v>
      </c>
      <c r="AB1148" s="2" t="s">
        <v>1221</v>
      </c>
      <c r="AC1148" t="s">
        <v>78</v>
      </c>
      <c r="AD1148" t="s">
        <v>93</v>
      </c>
    </row>
    <row r="1149" spans="5:46" x14ac:dyDescent="0.4">
      <c r="E1149">
        <v>1</v>
      </c>
      <c r="F1149">
        <v>863</v>
      </c>
      <c r="G1149" t="s">
        <v>25</v>
      </c>
      <c r="H1149" s="1">
        <v>45572.586111111108</v>
      </c>
      <c r="I1149" t="s">
        <v>26</v>
      </c>
      <c r="K1149" t="s">
        <v>87</v>
      </c>
      <c r="L1149" t="s">
        <v>380</v>
      </c>
      <c r="M1149" t="s">
        <v>56</v>
      </c>
      <c r="N1149" t="s">
        <v>46</v>
      </c>
      <c r="O1149" t="s">
        <v>31</v>
      </c>
      <c r="Q1149" t="s">
        <v>123</v>
      </c>
      <c r="R1149" t="s">
        <v>74</v>
      </c>
      <c r="S1149" t="s">
        <v>61</v>
      </c>
      <c r="T1149" t="s">
        <v>49</v>
      </c>
      <c r="U1149" t="s">
        <v>132</v>
      </c>
      <c r="W1149" t="s">
        <v>64</v>
      </c>
      <c r="X1149" t="s">
        <v>178</v>
      </c>
      <c r="Y1149" t="s">
        <v>133</v>
      </c>
      <c r="Z1149" t="s">
        <v>40</v>
      </c>
      <c r="AA1149" t="s">
        <v>41</v>
      </c>
      <c r="AB1149" t="s">
        <v>699</v>
      </c>
      <c r="AC1149" t="s">
        <v>82</v>
      </c>
      <c r="AT1149" t="s">
        <v>1222</v>
      </c>
    </row>
    <row r="1150" spans="5:46" x14ac:dyDescent="0.4">
      <c r="E1150">
        <v>1</v>
      </c>
      <c r="F1150">
        <v>863</v>
      </c>
      <c r="G1150" t="s">
        <v>25</v>
      </c>
      <c r="H1150" s="1">
        <v>45572.586111111108</v>
      </c>
      <c r="I1150" t="s">
        <v>26</v>
      </c>
      <c r="K1150" t="s">
        <v>87</v>
      </c>
      <c r="L1150" t="s">
        <v>446</v>
      </c>
      <c r="M1150" t="s">
        <v>29</v>
      </c>
      <c r="N1150" t="s">
        <v>30</v>
      </c>
      <c r="O1150" t="s">
        <v>58</v>
      </c>
      <c r="P1150" t="s">
        <v>108</v>
      </c>
      <c r="R1150" t="s">
        <v>74</v>
      </c>
      <c r="S1150" t="s">
        <v>117</v>
      </c>
      <c r="T1150" t="s">
        <v>90</v>
      </c>
      <c r="U1150" t="s">
        <v>50</v>
      </c>
      <c r="V1150" t="s">
        <v>51</v>
      </c>
      <c r="W1150" t="s">
        <v>125</v>
      </c>
      <c r="X1150" t="s">
        <v>105</v>
      </c>
      <c r="Y1150" t="s">
        <v>91</v>
      </c>
      <c r="Z1150" t="s">
        <v>40</v>
      </c>
      <c r="AA1150" t="s">
        <v>41</v>
      </c>
      <c r="AB1150" t="s">
        <v>1223</v>
      </c>
      <c r="AC1150" t="s">
        <v>78</v>
      </c>
    </row>
    <row r="1151" spans="5:46" x14ac:dyDescent="0.4">
      <c r="E1151">
        <v>1</v>
      </c>
      <c r="F1151">
        <v>863</v>
      </c>
      <c r="G1151" t="s">
        <v>25</v>
      </c>
      <c r="H1151" s="1">
        <v>45572.586111111108</v>
      </c>
      <c r="I1151" t="s">
        <v>26</v>
      </c>
      <c r="K1151" t="s">
        <v>87</v>
      </c>
      <c r="L1151" t="s">
        <v>446</v>
      </c>
      <c r="M1151" t="s">
        <v>56</v>
      </c>
      <c r="N1151" t="s">
        <v>57</v>
      </c>
      <c r="O1151" t="s">
        <v>31</v>
      </c>
      <c r="Q1151" t="s">
        <v>88</v>
      </c>
      <c r="R1151" t="s">
        <v>74</v>
      </c>
      <c r="S1151" t="s">
        <v>61</v>
      </c>
      <c r="T1151" t="s">
        <v>49</v>
      </c>
      <c r="U1151" t="s">
        <v>51</v>
      </c>
      <c r="V1151" t="s">
        <v>36</v>
      </c>
      <c r="W1151" t="s">
        <v>99</v>
      </c>
      <c r="X1151" t="s">
        <v>70</v>
      </c>
      <c r="Y1151" t="s">
        <v>111</v>
      </c>
      <c r="Z1151" t="s">
        <v>40</v>
      </c>
      <c r="AA1151" t="s">
        <v>41</v>
      </c>
      <c r="AB1151" t="s">
        <v>1224</v>
      </c>
      <c r="AC1151" t="s">
        <v>80</v>
      </c>
      <c r="AD1151" t="s">
        <v>43</v>
      </c>
      <c r="AE1151" t="s">
        <v>82</v>
      </c>
      <c r="AF1151" t="s">
        <v>174</v>
      </c>
    </row>
    <row r="1152" spans="5:46" ht="93.75" x14ac:dyDescent="0.4">
      <c r="E1152">
        <v>1</v>
      </c>
      <c r="F1152">
        <v>863</v>
      </c>
      <c r="G1152" t="s">
        <v>25</v>
      </c>
      <c r="H1152" s="1">
        <v>45572.586111111108</v>
      </c>
      <c r="I1152" t="s">
        <v>26</v>
      </c>
      <c r="K1152" t="s">
        <v>87</v>
      </c>
      <c r="L1152" t="s">
        <v>446</v>
      </c>
      <c r="M1152" t="s">
        <v>73</v>
      </c>
      <c r="N1152" t="s">
        <v>57</v>
      </c>
      <c r="O1152" t="s">
        <v>58</v>
      </c>
      <c r="P1152" t="s">
        <v>190</v>
      </c>
      <c r="R1152" t="s">
        <v>33</v>
      </c>
      <c r="S1152" t="s">
        <v>74</v>
      </c>
      <c r="T1152" t="s">
        <v>61</v>
      </c>
      <c r="U1152" t="s">
        <v>50</v>
      </c>
      <c r="W1152" t="s">
        <v>75</v>
      </c>
      <c r="X1152" t="s">
        <v>38</v>
      </c>
      <c r="Y1152" t="s">
        <v>53</v>
      </c>
      <c r="Z1152" t="s">
        <v>40</v>
      </c>
      <c r="AA1152" t="s">
        <v>41</v>
      </c>
      <c r="AB1152" s="2" t="s">
        <v>1225</v>
      </c>
      <c r="AC1152" t="s">
        <v>43</v>
      </c>
      <c r="AD1152" t="s">
        <v>96</v>
      </c>
    </row>
    <row r="1153" spans="5:46" x14ac:dyDescent="0.4">
      <c r="E1153">
        <v>1</v>
      </c>
      <c r="F1153">
        <v>863</v>
      </c>
      <c r="G1153" t="s">
        <v>25</v>
      </c>
      <c r="H1153" s="1">
        <v>45572.586111111108</v>
      </c>
      <c r="I1153" t="s">
        <v>26</v>
      </c>
      <c r="K1153" t="s">
        <v>87</v>
      </c>
      <c r="L1153" t="s">
        <v>446</v>
      </c>
      <c r="M1153" t="s">
        <v>29</v>
      </c>
      <c r="N1153" t="s">
        <v>122</v>
      </c>
      <c r="O1153" t="s">
        <v>31</v>
      </c>
      <c r="Q1153" t="s">
        <v>32</v>
      </c>
      <c r="R1153" t="s">
        <v>33</v>
      </c>
      <c r="S1153" t="s">
        <v>34</v>
      </c>
      <c r="T1153" t="s">
        <v>74</v>
      </c>
      <c r="U1153" t="s">
        <v>50</v>
      </c>
      <c r="V1153" t="s">
        <v>36</v>
      </c>
      <c r="W1153" t="s">
        <v>52</v>
      </c>
      <c r="X1153" t="s">
        <v>38</v>
      </c>
      <c r="Y1153" t="s">
        <v>53</v>
      </c>
      <c r="Z1153" t="s">
        <v>180</v>
      </c>
    </row>
    <row r="1154" spans="5:46" x14ac:dyDescent="0.4">
      <c r="E1154">
        <v>1</v>
      </c>
      <c r="F1154">
        <v>863</v>
      </c>
      <c r="G1154" t="s">
        <v>25</v>
      </c>
      <c r="H1154" s="1">
        <v>45572.586111111108</v>
      </c>
      <c r="I1154" t="s">
        <v>26</v>
      </c>
      <c r="K1154" t="s">
        <v>87</v>
      </c>
      <c r="L1154" t="s">
        <v>446</v>
      </c>
      <c r="M1154" t="s">
        <v>73</v>
      </c>
      <c r="N1154" t="s">
        <v>57</v>
      </c>
      <c r="O1154" t="s">
        <v>58</v>
      </c>
      <c r="P1154" t="s">
        <v>108</v>
      </c>
      <c r="R1154" t="s">
        <v>74</v>
      </c>
      <c r="S1154" t="s">
        <v>61</v>
      </c>
      <c r="T1154" t="s">
        <v>110</v>
      </c>
      <c r="U1154" t="s">
        <v>50</v>
      </c>
      <c r="V1154" t="s">
        <v>103</v>
      </c>
      <c r="W1154" t="s">
        <v>52</v>
      </c>
      <c r="X1154" t="s">
        <v>109</v>
      </c>
      <c r="Y1154" t="s">
        <v>111</v>
      </c>
      <c r="Z1154" t="s">
        <v>40</v>
      </c>
      <c r="AA1154" t="s">
        <v>54</v>
      </c>
    </row>
    <row r="1155" spans="5:46" x14ac:dyDescent="0.4">
      <c r="E1155">
        <v>1</v>
      </c>
      <c r="F1155">
        <v>863</v>
      </c>
      <c r="G1155" t="s">
        <v>25</v>
      </c>
      <c r="H1155" s="1">
        <v>45572.586111111108</v>
      </c>
      <c r="I1155" t="s">
        <v>26</v>
      </c>
      <c r="K1155" t="s">
        <v>45</v>
      </c>
      <c r="L1155" t="s">
        <v>1137</v>
      </c>
      <c r="M1155" t="s">
        <v>73</v>
      </c>
      <c r="N1155" t="s">
        <v>57</v>
      </c>
      <c r="O1155" t="s">
        <v>58</v>
      </c>
      <c r="P1155" t="s">
        <v>212</v>
      </c>
      <c r="R1155" t="s">
        <v>47</v>
      </c>
      <c r="S1155" t="s">
        <v>117</v>
      </c>
      <c r="T1155" t="s">
        <v>90</v>
      </c>
      <c r="U1155" t="s">
        <v>50</v>
      </c>
      <c r="V1155" t="s">
        <v>102</v>
      </c>
      <c r="W1155" t="s">
        <v>75</v>
      </c>
      <c r="X1155" t="s">
        <v>125</v>
      </c>
      <c r="Y1155" t="s">
        <v>105</v>
      </c>
      <c r="Z1155" t="s">
        <v>40</v>
      </c>
      <c r="AA1155" t="s">
        <v>41</v>
      </c>
      <c r="AB1155" t="s">
        <v>1226</v>
      </c>
      <c r="AC1155" t="s">
        <v>79</v>
      </c>
      <c r="AD1155" t="s">
        <v>43</v>
      </c>
      <c r="AE1155" t="s">
        <v>96</v>
      </c>
      <c r="AF1155" t="s">
        <v>83</v>
      </c>
      <c r="AG1155" t="s">
        <v>84</v>
      </c>
      <c r="AH1155" t="s">
        <v>85</v>
      </c>
      <c r="AI1155" t="s">
        <v>97</v>
      </c>
      <c r="AJ1155" t="s">
        <v>174</v>
      </c>
    </row>
    <row r="1156" spans="5:46" x14ac:dyDescent="0.4">
      <c r="E1156">
        <v>1</v>
      </c>
      <c r="F1156">
        <v>863</v>
      </c>
      <c r="G1156" t="s">
        <v>25</v>
      </c>
      <c r="H1156" s="1">
        <v>45572.586111111108</v>
      </c>
      <c r="I1156" t="s">
        <v>26</v>
      </c>
      <c r="K1156" t="s">
        <v>237</v>
      </c>
      <c r="L1156" t="s">
        <v>1137</v>
      </c>
      <c r="M1156" t="s">
        <v>73</v>
      </c>
      <c r="N1156" t="s">
        <v>30</v>
      </c>
      <c r="O1156" t="s">
        <v>31</v>
      </c>
      <c r="Q1156" t="s">
        <v>88</v>
      </c>
      <c r="R1156" t="s">
        <v>89</v>
      </c>
      <c r="S1156" t="s">
        <v>49</v>
      </c>
      <c r="T1156" t="s">
        <v>101</v>
      </c>
      <c r="U1156" t="s">
        <v>51</v>
      </c>
      <c r="V1156" t="s">
        <v>36</v>
      </c>
      <c r="W1156" t="s">
        <v>71</v>
      </c>
      <c r="Z1156" t="s">
        <v>40</v>
      </c>
      <c r="AA1156" t="s">
        <v>41</v>
      </c>
      <c r="AB1156" t="s">
        <v>1227</v>
      </c>
      <c r="AC1156" t="s">
        <v>189</v>
      </c>
      <c r="AT1156" t="s">
        <v>1228</v>
      </c>
    </row>
    <row r="1157" spans="5:46" x14ac:dyDescent="0.4">
      <c r="E1157">
        <v>1</v>
      </c>
      <c r="F1157">
        <v>863</v>
      </c>
      <c r="G1157" t="s">
        <v>25</v>
      </c>
      <c r="H1157" s="1">
        <v>45572.586111111108</v>
      </c>
      <c r="I1157" t="s">
        <v>26</v>
      </c>
      <c r="K1157" t="s">
        <v>45</v>
      </c>
      <c r="L1157" t="s">
        <v>1137</v>
      </c>
      <c r="M1157" t="s">
        <v>56</v>
      </c>
      <c r="N1157" t="s">
        <v>30</v>
      </c>
      <c r="O1157" t="s">
        <v>31</v>
      </c>
      <c r="Q1157" t="s">
        <v>123</v>
      </c>
      <c r="R1157" t="s">
        <v>74</v>
      </c>
      <c r="S1157" t="s">
        <v>35</v>
      </c>
      <c r="T1157" t="s">
        <v>90</v>
      </c>
      <c r="U1157" t="s">
        <v>36</v>
      </c>
      <c r="V1157" t="s">
        <v>1229</v>
      </c>
      <c r="W1157" t="s">
        <v>75</v>
      </c>
      <c r="X1157" t="s">
        <v>70</v>
      </c>
      <c r="Y1157" t="s">
        <v>72</v>
      </c>
      <c r="Z1157" t="s">
        <v>40</v>
      </c>
      <c r="AA1157" t="s">
        <v>41</v>
      </c>
      <c r="AB1157" t="s">
        <v>1230</v>
      </c>
      <c r="AC1157" t="s">
        <v>79</v>
      </c>
      <c r="AD1157" t="s">
        <v>43</v>
      </c>
      <c r="AE1157" t="s">
        <v>81</v>
      </c>
      <c r="AF1157" t="s">
        <v>83</v>
      </c>
      <c r="AG1157" t="s">
        <v>84</v>
      </c>
      <c r="AH1157" t="s">
        <v>97</v>
      </c>
    </row>
    <row r="1158" spans="5:46" x14ac:dyDescent="0.4">
      <c r="E1158">
        <v>1</v>
      </c>
      <c r="F1158">
        <v>863</v>
      </c>
      <c r="G1158" t="s">
        <v>25</v>
      </c>
      <c r="H1158" s="1">
        <v>45572.586111111108</v>
      </c>
      <c r="I1158" t="s">
        <v>26</v>
      </c>
      <c r="K1158" t="s">
        <v>237</v>
      </c>
      <c r="L1158" t="s">
        <v>1137</v>
      </c>
      <c r="M1158" t="s">
        <v>73</v>
      </c>
      <c r="N1158" t="s">
        <v>57</v>
      </c>
      <c r="O1158" t="s">
        <v>58</v>
      </c>
      <c r="P1158" t="s">
        <v>108</v>
      </c>
      <c r="R1158" t="s">
        <v>47</v>
      </c>
      <c r="S1158" t="s">
        <v>61</v>
      </c>
      <c r="T1158" t="s">
        <v>110</v>
      </c>
      <c r="U1158" t="s">
        <v>50</v>
      </c>
      <c r="V1158" t="s">
        <v>63</v>
      </c>
      <c r="W1158" t="s">
        <v>64</v>
      </c>
      <c r="X1158" t="s">
        <v>52</v>
      </c>
      <c r="Y1158" t="s">
        <v>75</v>
      </c>
      <c r="Z1158" t="s">
        <v>40</v>
      </c>
      <c r="AA1158" t="s">
        <v>54</v>
      </c>
      <c r="AT1158" t="s">
        <v>1231</v>
      </c>
    </row>
    <row r="1159" spans="5:46" x14ac:dyDescent="0.4">
      <c r="E1159">
        <v>1</v>
      </c>
      <c r="F1159">
        <v>863</v>
      </c>
      <c r="G1159" t="s">
        <v>25</v>
      </c>
      <c r="H1159" s="1">
        <v>45572.586111111108</v>
      </c>
      <c r="I1159" t="s">
        <v>26</v>
      </c>
      <c r="K1159" t="s">
        <v>87</v>
      </c>
      <c r="L1159" t="s">
        <v>446</v>
      </c>
      <c r="M1159" t="s">
        <v>73</v>
      </c>
      <c r="N1159" t="s">
        <v>57</v>
      </c>
      <c r="O1159" t="s">
        <v>31</v>
      </c>
      <c r="Q1159" t="s">
        <v>114</v>
      </c>
      <c r="R1159" t="s">
        <v>33</v>
      </c>
      <c r="S1159" t="s">
        <v>60</v>
      </c>
      <c r="T1159" t="s">
        <v>74</v>
      </c>
      <c r="U1159" t="s">
        <v>50</v>
      </c>
      <c r="V1159" t="s">
        <v>68</v>
      </c>
      <c r="W1159" t="s">
        <v>38</v>
      </c>
      <c r="X1159" t="s">
        <v>99</v>
      </c>
      <c r="Y1159" t="s">
        <v>70</v>
      </c>
      <c r="Z1159" t="s">
        <v>40</v>
      </c>
      <c r="AA1159" t="s">
        <v>41</v>
      </c>
      <c r="AB1159" t="s">
        <v>1232</v>
      </c>
      <c r="AC1159" t="s">
        <v>80</v>
      </c>
      <c r="AD1159" t="s">
        <v>43</v>
      </c>
    </row>
    <row r="1160" spans="5:46" x14ac:dyDescent="0.4">
      <c r="E1160">
        <v>1</v>
      </c>
      <c r="F1160">
        <v>863</v>
      </c>
      <c r="G1160" t="s">
        <v>25</v>
      </c>
      <c r="H1160" s="1">
        <v>45572.586111111108</v>
      </c>
      <c r="I1160" t="s">
        <v>26</v>
      </c>
      <c r="K1160" t="s">
        <v>87</v>
      </c>
      <c r="L1160" t="s">
        <v>446</v>
      </c>
      <c r="M1160" t="s">
        <v>144</v>
      </c>
      <c r="N1160" t="s">
        <v>30</v>
      </c>
      <c r="O1160" t="s">
        <v>58</v>
      </c>
      <c r="P1160" t="s">
        <v>1233</v>
      </c>
      <c r="R1160" t="s">
        <v>33</v>
      </c>
      <c r="S1160" t="s">
        <v>74</v>
      </c>
      <c r="T1160" t="s">
        <v>101</v>
      </c>
      <c r="U1160" t="s">
        <v>50</v>
      </c>
      <c r="V1160" t="s">
        <v>51</v>
      </c>
      <c r="W1160" t="s">
        <v>125</v>
      </c>
      <c r="X1160" t="s">
        <v>91</v>
      </c>
      <c r="Y1160" t="s">
        <v>71</v>
      </c>
      <c r="Z1160" t="s">
        <v>40</v>
      </c>
      <c r="AA1160" t="s">
        <v>41</v>
      </c>
      <c r="AB1160" t="s">
        <v>1234</v>
      </c>
      <c r="AC1160" t="s">
        <v>79</v>
      </c>
      <c r="AD1160" t="s">
        <v>44</v>
      </c>
      <c r="AE1160" t="s">
        <v>81</v>
      </c>
      <c r="AF1160" t="s">
        <v>82</v>
      </c>
      <c r="AG1160" t="s">
        <v>83</v>
      </c>
      <c r="AH1160" t="s">
        <v>84</v>
      </c>
      <c r="AI1160" t="s">
        <v>85</v>
      </c>
    </row>
    <row r="1161" spans="5:46" x14ac:dyDescent="0.4">
      <c r="E1161">
        <v>1</v>
      </c>
      <c r="F1161">
        <v>863</v>
      </c>
      <c r="G1161" t="s">
        <v>25</v>
      </c>
      <c r="H1161" s="1">
        <v>45572.586111111108</v>
      </c>
      <c r="I1161" t="s">
        <v>26</v>
      </c>
      <c r="K1161" t="s">
        <v>45</v>
      </c>
      <c r="L1161" t="s">
        <v>446</v>
      </c>
      <c r="M1161" t="s">
        <v>56</v>
      </c>
      <c r="N1161" t="s">
        <v>30</v>
      </c>
      <c r="O1161" t="s">
        <v>31</v>
      </c>
      <c r="Q1161" t="s">
        <v>1235</v>
      </c>
      <c r="R1161" t="s">
        <v>33</v>
      </c>
      <c r="S1161" t="s">
        <v>34</v>
      </c>
      <c r="T1161" t="s">
        <v>61</v>
      </c>
      <c r="U1161" t="s">
        <v>37</v>
      </c>
      <c r="W1161" t="s">
        <v>75</v>
      </c>
      <c r="X1161" t="s">
        <v>91</v>
      </c>
      <c r="Y1161" t="s">
        <v>38</v>
      </c>
      <c r="Z1161" t="s">
        <v>40</v>
      </c>
      <c r="AA1161" t="s">
        <v>41</v>
      </c>
      <c r="AB1161" t="s">
        <v>424</v>
      </c>
      <c r="AC1161" t="s">
        <v>43</v>
      </c>
      <c r="AD1161" t="s">
        <v>84</v>
      </c>
      <c r="AE1161" t="s">
        <v>85</v>
      </c>
    </row>
    <row r="1162" spans="5:46" x14ac:dyDescent="0.4">
      <c r="E1162">
        <v>1</v>
      </c>
      <c r="F1162">
        <v>863</v>
      </c>
      <c r="G1162" t="s">
        <v>25</v>
      </c>
      <c r="H1162" s="1">
        <v>45572.585416666669</v>
      </c>
      <c r="I1162" t="s">
        <v>26</v>
      </c>
      <c r="K1162" t="s">
        <v>87</v>
      </c>
      <c r="L1162" t="s">
        <v>446</v>
      </c>
      <c r="M1162" t="s">
        <v>73</v>
      </c>
      <c r="N1162" t="s">
        <v>57</v>
      </c>
      <c r="O1162" t="s">
        <v>58</v>
      </c>
      <c r="P1162" t="s">
        <v>108</v>
      </c>
      <c r="R1162" t="s">
        <v>33</v>
      </c>
      <c r="S1162" t="s">
        <v>34</v>
      </c>
      <c r="T1162" t="s">
        <v>74</v>
      </c>
      <c r="U1162" t="s">
        <v>50</v>
      </c>
      <c r="V1162" t="s">
        <v>63</v>
      </c>
      <c r="W1162" t="s">
        <v>64</v>
      </c>
      <c r="X1162" t="s">
        <v>38</v>
      </c>
      <c r="Y1162" t="s">
        <v>70</v>
      </c>
      <c r="Z1162" t="s">
        <v>40</v>
      </c>
      <c r="AA1162" t="s">
        <v>41</v>
      </c>
      <c r="AB1162" t="s">
        <v>1236</v>
      </c>
      <c r="AC1162" t="s">
        <v>43</v>
      </c>
      <c r="AD1162" t="s">
        <v>84</v>
      </c>
      <c r="AE1162" t="s">
        <v>85</v>
      </c>
      <c r="AT1162" t="s">
        <v>1237</v>
      </c>
    </row>
    <row r="1163" spans="5:46" x14ac:dyDescent="0.4">
      <c r="E1163">
        <v>1</v>
      </c>
      <c r="F1163">
        <v>863</v>
      </c>
      <c r="G1163" t="s">
        <v>25</v>
      </c>
      <c r="H1163" s="1">
        <v>45572.585416666669</v>
      </c>
      <c r="I1163" t="s">
        <v>26</v>
      </c>
      <c r="K1163" t="s">
        <v>87</v>
      </c>
      <c r="L1163" t="s">
        <v>446</v>
      </c>
      <c r="M1163" t="s">
        <v>56</v>
      </c>
      <c r="N1163" t="s">
        <v>30</v>
      </c>
      <c r="O1163" t="s">
        <v>31</v>
      </c>
      <c r="Q1163" t="s">
        <v>114</v>
      </c>
      <c r="R1163" t="s">
        <v>33</v>
      </c>
      <c r="S1163" t="s">
        <v>47</v>
      </c>
      <c r="T1163" t="s">
        <v>110</v>
      </c>
      <c r="U1163" t="s">
        <v>50</v>
      </c>
      <c r="V1163" t="s">
        <v>51</v>
      </c>
      <c r="W1163" t="s">
        <v>52</v>
      </c>
      <c r="X1163" t="s">
        <v>91</v>
      </c>
      <c r="Y1163" t="s">
        <v>70</v>
      </c>
      <c r="Z1163" t="s">
        <v>40</v>
      </c>
      <c r="AA1163" t="s">
        <v>41</v>
      </c>
      <c r="AB1163" t="s">
        <v>1238</v>
      </c>
      <c r="AC1163" t="s">
        <v>78</v>
      </c>
      <c r="AD1163" t="s">
        <v>93</v>
      </c>
      <c r="AE1163" t="s">
        <v>96</v>
      </c>
      <c r="AF1163" t="s">
        <v>81</v>
      </c>
      <c r="AG1163" t="s">
        <v>82</v>
      </c>
      <c r="AH1163" t="s">
        <v>84</v>
      </c>
      <c r="AI1163" t="s">
        <v>85</v>
      </c>
      <c r="AJ1163" t="s">
        <v>97</v>
      </c>
      <c r="AT1163" t="s">
        <v>1239</v>
      </c>
    </row>
    <row r="1164" spans="5:46" x14ac:dyDescent="0.4">
      <c r="E1164">
        <v>1</v>
      </c>
      <c r="F1164">
        <v>863</v>
      </c>
      <c r="G1164" t="s">
        <v>25</v>
      </c>
      <c r="H1164" s="1">
        <v>45572.585416666669</v>
      </c>
      <c r="I1164" t="s">
        <v>26</v>
      </c>
      <c r="K1164" t="s">
        <v>142</v>
      </c>
      <c r="L1164" t="s">
        <v>446</v>
      </c>
      <c r="M1164" t="s">
        <v>56</v>
      </c>
      <c r="N1164" t="s">
        <v>30</v>
      </c>
      <c r="O1164" t="s">
        <v>58</v>
      </c>
      <c r="P1164" t="s">
        <v>190</v>
      </c>
      <c r="R1164" t="s">
        <v>74</v>
      </c>
      <c r="S1164" t="s">
        <v>48</v>
      </c>
      <c r="U1164" t="s">
        <v>51</v>
      </c>
      <c r="W1164" t="s">
        <v>91</v>
      </c>
      <c r="Z1164" t="s">
        <v>40</v>
      </c>
      <c r="AA1164" t="s">
        <v>54</v>
      </c>
      <c r="AT1164" t="s">
        <v>1240</v>
      </c>
    </row>
    <row r="1165" spans="5:46" x14ac:dyDescent="0.4">
      <c r="E1165">
        <v>1</v>
      </c>
      <c r="F1165">
        <v>863</v>
      </c>
      <c r="G1165" t="s">
        <v>25</v>
      </c>
      <c r="H1165" s="1">
        <v>45572.585416666669</v>
      </c>
      <c r="I1165" t="s">
        <v>26</v>
      </c>
      <c r="K1165" t="s">
        <v>87</v>
      </c>
      <c r="L1165" t="s">
        <v>446</v>
      </c>
      <c r="M1165" t="s">
        <v>73</v>
      </c>
      <c r="N1165" t="s">
        <v>57</v>
      </c>
      <c r="O1165" t="s">
        <v>58</v>
      </c>
      <c r="P1165" t="s">
        <v>32</v>
      </c>
      <c r="R1165" t="s">
        <v>34</v>
      </c>
      <c r="S1165" t="s">
        <v>74</v>
      </c>
      <c r="T1165" t="s">
        <v>89</v>
      </c>
      <c r="U1165" t="s">
        <v>50</v>
      </c>
      <c r="V1165" t="s">
        <v>51</v>
      </c>
      <c r="W1165" t="s">
        <v>52</v>
      </c>
      <c r="X1165" t="s">
        <v>105</v>
      </c>
      <c r="Y1165" t="s">
        <v>71</v>
      </c>
      <c r="Z1165" t="s">
        <v>40</v>
      </c>
      <c r="AA1165" t="s">
        <v>54</v>
      </c>
      <c r="AT1165" t="s">
        <v>468</v>
      </c>
    </row>
    <row r="1166" spans="5:46" x14ac:dyDescent="0.4">
      <c r="E1166">
        <v>1</v>
      </c>
      <c r="F1166">
        <v>863</v>
      </c>
      <c r="G1166" t="s">
        <v>25</v>
      </c>
      <c r="H1166" s="1">
        <v>45572.585416666669</v>
      </c>
      <c r="I1166" t="s">
        <v>26</v>
      </c>
      <c r="K1166" t="s">
        <v>87</v>
      </c>
      <c r="L1166" t="s">
        <v>446</v>
      </c>
      <c r="M1166" t="s">
        <v>29</v>
      </c>
      <c r="N1166" t="s">
        <v>46</v>
      </c>
      <c r="O1166" t="s">
        <v>31</v>
      </c>
      <c r="Q1166" t="s">
        <v>32</v>
      </c>
      <c r="R1166" t="s">
        <v>34</v>
      </c>
      <c r="S1166" t="s">
        <v>74</v>
      </c>
      <c r="T1166" t="s">
        <v>61</v>
      </c>
      <c r="U1166" t="s">
        <v>51</v>
      </c>
      <c r="V1166" t="s">
        <v>102</v>
      </c>
      <c r="W1166" t="s">
        <v>91</v>
      </c>
      <c r="X1166" t="s">
        <v>133</v>
      </c>
      <c r="Y1166" t="s">
        <v>106</v>
      </c>
      <c r="Z1166" t="s">
        <v>40</v>
      </c>
      <c r="AA1166" t="s">
        <v>54</v>
      </c>
    </row>
    <row r="1167" spans="5:46" x14ac:dyDescent="0.4">
      <c r="E1167">
        <v>1</v>
      </c>
      <c r="F1167">
        <v>863</v>
      </c>
      <c r="G1167" t="s">
        <v>25</v>
      </c>
      <c r="H1167" s="1">
        <v>45572.585416666669</v>
      </c>
      <c r="I1167" t="s">
        <v>26</v>
      </c>
      <c r="K1167" t="s">
        <v>87</v>
      </c>
      <c r="L1167" t="s">
        <v>446</v>
      </c>
      <c r="M1167" t="s">
        <v>56</v>
      </c>
      <c r="N1167" t="s">
        <v>57</v>
      </c>
      <c r="O1167" t="s">
        <v>31</v>
      </c>
      <c r="Q1167" t="s">
        <v>123</v>
      </c>
      <c r="R1167" t="s">
        <v>34</v>
      </c>
      <c r="S1167" t="s">
        <v>74</v>
      </c>
      <c r="T1167" t="s">
        <v>61</v>
      </c>
      <c r="U1167" t="s">
        <v>50</v>
      </c>
      <c r="V1167" t="s">
        <v>36</v>
      </c>
      <c r="W1167" t="s">
        <v>64</v>
      </c>
      <c r="X1167" t="s">
        <v>125</v>
      </c>
      <c r="Y1167" t="s">
        <v>53</v>
      </c>
      <c r="Z1167" t="s">
        <v>180</v>
      </c>
      <c r="AT1167" t="s">
        <v>1241</v>
      </c>
    </row>
    <row r="1168" spans="5:46" ht="131.25" x14ac:dyDescent="0.4">
      <c r="E1168">
        <v>1</v>
      </c>
      <c r="F1168">
        <v>863</v>
      </c>
      <c r="G1168" t="s">
        <v>25</v>
      </c>
      <c r="H1168" s="1">
        <v>45572.585416666669</v>
      </c>
      <c r="I1168" t="s">
        <v>26</v>
      </c>
      <c r="K1168" t="s">
        <v>87</v>
      </c>
      <c r="L1168" t="s">
        <v>446</v>
      </c>
      <c r="M1168" t="s">
        <v>73</v>
      </c>
      <c r="N1168" t="s">
        <v>30</v>
      </c>
      <c r="O1168" t="s">
        <v>58</v>
      </c>
      <c r="P1168" t="s">
        <v>108</v>
      </c>
      <c r="R1168" t="s">
        <v>60</v>
      </c>
      <c r="S1168" t="s">
        <v>34</v>
      </c>
      <c r="T1168" t="s">
        <v>74</v>
      </c>
      <c r="U1168" t="s">
        <v>50</v>
      </c>
      <c r="V1168" t="s">
        <v>103</v>
      </c>
      <c r="W1168" t="s">
        <v>38</v>
      </c>
      <c r="X1168" t="s">
        <v>99</v>
      </c>
      <c r="Y1168" t="s">
        <v>70</v>
      </c>
      <c r="Z1168" t="s">
        <v>40</v>
      </c>
      <c r="AA1168" t="s">
        <v>41</v>
      </c>
      <c r="AB1168" s="2" t="s">
        <v>1242</v>
      </c>
      <c r="AC1168" t="s">
        <v>78</v>
      </c>
      <c r="AD1168" t="s">
        <v>79</v>
      </c>
      <c r="AE1168" t="s">
        <v>43</v>
      </c>
      <c r="AF1168" t="s">
        <v>96</v>
      </c>
      <c r="AG1168" t="s">
        <v>84</v>
      </c>
      <c r="AH1168" t="s">
        <v>85</v>
      </c>
    </row>
    <row r="1169" spans="5:46" x14ac:dyDescent="0.4">
      <c r="E1169">
        <v>1</v>
      </c>
      <c r="F1169">
        <v>863</v>
      </c>
      <c r="G1169" t="s">
        <v>25</v>
      </c>
      <c r="H1169" s="1">
        <v>45572.585416666669</v>
      </c>
      <c r="I1169" t="s">
        <v>26</v>
      </c>
      <c r="K1169" t="s">
        <v>237</v>
      </c>
      <c r="L1169" t="s">
        <v>1137</v>
      </c>
      <c r="M1169" t="s">
        <v>29</v>
      </c>
      <c r="N1169" t="s">
        <v>30</v>
      </c>
      <c r="O1169" t="s">
        <v>58</v>
      </c>
      <c r="P1169" t="s">
        <v>108</v>
      </c>
      <c r="R1169" t="s">
        <v>33</v>
      </c>
      <c r="S1169" t="s">
        <v>90</v>
      </c>
      <c r="T1169" t="s">
        <v>110</v>
      </c>
      <c r="U1169" t="s">
        <v>50</v>
      </c>
      <c r="V1169" t="s">
        <v>51</v>
      </c>
      <c r="W1169" t="s">
        <v>64</v>
      </c>
      <c r="Z1169" t="s">
        <v>180</v>
      </c>
    </row>
    <row r="1170" spans="5:46" x14ac:dyDescent="0.4">
      <c r="E1170">
        <v>1</v>
      </c>
      <c r="F1170">
        <v>863</v>
      </c>
      <c r="G1170" t="s">
        <v>25</v>
      </c>
      <c r="H1170" s="1">
        <v>45572.585416666669</v>
      </c>
      <c r="I1170" t="s">
        <v>26</v>
      </c>
      <c r="K1170" t="s">
        <v>87</v>
      </c>
      <c r="L1170" t="s">
        <v>446</v>
      </c>
      <c r="M1170" t="s">
        <v>73</v>
      </c>
      <c r="N1170" t="s">
        <v>30</v>
      </c>
      <c r="O1170" t="s">
        <v>58</v>
      </c>
      <c r="P1170" t="s">
        <v>108</v>
      </c>
      <c r="R1170" t="s">
        <v>33</v>
      </c>
      <c r="S1170" t="s">
        <v>61</v>
      </c>
      <c r="T1170" t="s">
        <v>48</v>
      </c>
      <c r="U1170" t="s">
        <v>50</v>
      </c>
      <c r="V1170" t="s">
        <v>103</v>
      </c>
      <c r="W1170" t="s">
        <v>52</v>
      </c>
      <c r="X1170" t="s">
        <v>75</v>
      </c>
      <c r="Y1170" t="s">
        <v>91</v>
      </c>
      <c r="Z1170" t="s">
        <v>40</v>
      </c>
      <c r="AA1170" t="s">
        <v>41</v>
      </c>
      <c r="AB1170" t="s">
        <v>1243</v>
      </c>
      <c r="AC1170" t="s">
        <v>43</v>
      </c>
      <c r="AD1170" t="s">
        <v>44</v>
      </c>
      <c r="AE1170" t="s">
        <v>81</v>
      </c>
    </row>
    <row r="1171" spans="5:46" x14ac:dyDescent="0.4">
      <c r="E1171">
        <v>1</v>
      </c>
      <c r="F1171">
        <v>863</v>
      </c>
      <c r="G1171" t="s">
        <v>25</v>
      </c>
      <c r="H1171" s="1">
        <v>45572.585416666669</v>
      </c>
      <c r="I1171" t="s">
        <v>26</v>
      </c>
      <c r="K1171" t="s">
        <v>87</v>
      </c>
      <c r="L1171" t="s">
        <v>446</v>
      </c>
      <c r="M1171" t="s">
        <v>56</v>
      </c>
      <c r="N1171" t="s">
        <v>57</v>
      </c>
      <c r="O1171" t="s">
        <v>58</v>
      </c>
      <c r="P1171" t="s">
        <v>32</v>
      </c>
      <c r="R1171" t="s">
        <v>34</v>
      </c>
      <c r="S1171" t="s">
        <v>74</v>
      </c>
      <c r="T1171" t="s">
        <v>101</v>
      </c>
      <c r="U1171" t="s">
        <v>50</v>
      </c>
      <c r="V1171" t="s">
        <v>115</v>
      </c>
      <c r="W1171" t="s">
        <v>64</v>
      </c>
      <c r="X1171" t="s">
        <v>52</v>
      </c>
      <c r="Y1171" t="s">
        <v>105</v>
      </c>
      <c r="Z1171" t="s">
        <v>40</v>
      </c>
      <c r="AA1171" t="s">
        <v>41</v>
      </c>
      <c r="AB1171" t="s">
        <v>1244</v>
      </c>
      <c r="AC1171" t="s">
        <v>81</v>
      </c>
      <c r="AD1171" t="s">
        <v>82</v>
      </c>
      <c r="AT1171" t="s">
        <v>1245</v>
      </c>
    </row>
    <row r="1172" spans="5:46" x14ac:dyDescent="0.4">
      <c r="E1172">
        <v>1</v>
      </c>
      <c r="F1172">
        <v>863</v>
      </c>
      <c r="G1172" t="s">
        <v>25</v>
      </c>
      <c r="H1172" s="1">
        <v>45572.585416666669</v>
      </c>
      <c r="I1172" t="s">
        <v>26</v>
      </c>
      <c r="K1172" t="s">
        <v>142</v>
      </c>
      <c r="L1172" t="s">
        <v>446</v>
      </c>
      <c r="M1172" t="s">
        <v>56</v>
      </c>
      <c r="N1172" t="s">
        <v>30</v>
      </c>
      <c r="O1172" t="s">
        <v>31</v>
      </c>
      <c r="Q1172" t="s">
        <v>114</v>
      </c>
      <c r="R1172" t="s">
        <v>34</v>
      </c>
      <c r="S1172" t="s">
        <v>61</v>
      </c>
      <c r="T1172" t="s">
        <v>90</v>
      </c>
      <c r="U1172" t="s">
        <v>50</v>
      </c>
      <c r="V1172" t="s">
        <v>103</v>
      </c>
      <c r="W1172" t="s">
        <v>91</v>
      </c>
      <c r="Z1172" t="s">
        <v>40</v>
      </c>
      <c r="AA1172" t="s">
        <v>54</v>
      </c>
    </row>
    <row r="1173" spans="5:46" x14ac:dyDescent="0.4">
      <c r="E1173">
        <v>1</v>
      </c>
      <c r="F1173">
        <v>863</v>
      </c>
      <c r="G1173" t="s">
        <v>25</v>
      </c>
      <c r="H1173" s="1">
        <v>45572.585416666669</v>
      </c>
      <c r="I1173" t="s">
        <v>26</v>
      </c>
      <c r="K1173" t="s">
        <v>237</v>
      </c>
      <c r="L1173" t="s">
        <v>1137</v>
      </c>
      <c r="M1173" t="s">
        <v>56</v>
      </c>
      <c r="N1173" t="s">
        <v>57</v>
      </c>
      <c r="O1173" t="s">
        <v>31</v>
      </c>
      <c r="Q1173" t="s">
        <v>114</v>
      </c>
      <c r="R1173" t="s">
        <v>33</v>
      </c>
      <c r="S1173" t="s">
        <v>74</v>
      </c>
      <c r="T1173" t="s">
        <v>61</v>
      </c>
      <c r="U1173" t="s">
        <v>51</v>
      </c>
      <c r="W1173" t="s">
        <v>64</v>
      </c>
      <c r="X1173" t="s">
        <v>91</v>
      </c>
      <c r="Y1173" t="s">
        <v>38</v>
      </c>
      <c r="Z1173" t="s">
        <v>40</v>
      </c>
      <c r="AA1173" t="s">
        <v>41</v>
      </c>
      <c r="AB1173" t="s">
        <v>1246</v>
      </c>
      <c r="AC1173" t="s">
        <v>189</v>
      </c>
    </row>
    <row r="1174" spans="5:46" ht="150" x14ac:dyDescent="0.4">
      <c r="E1174">
        <v>1</v>
      </c>
      <c r="F1174">
        <v>863</v>
      </c>
      <c r="G1174" t="s">
        <v>25</v>
      </c>
      <c r="H1174" s="1">
        <v>45572.584722222222</v>
      </c>
      <c r="I1174" t="s">
        <v>26</v>
      </c>
      <c r="K1174" t="s">
        <v>87</v>
      </c>
      <c r="L1174" t="s">
        <v>446</v>
      </c>
      <c r="M1174" t="s">
        <v>73</v>
      </c>
      <c r="N1174" t="s">
        <v>57</v>
      </c>
      <c r="O1174" t="s">
        <v>58</v>
      </c>
      <c r="P1174" t="s">
        <v>134</v>
      </c>
      <c r="R1174" t="s">
        <v>34</v>
      </c>
      <c r="S1174" t="s">
        <v>74</v>
      </c>
      <c r="T1174" t="s">
        <v>61</v>
      </c>
      <c r="U1174" t="s">
        <v>50</v>
      </c>
      <c r="V1174" t="s">
        <v>103</v>
      </c>
      <c r="W1174" t="s">
        <v>91</v>
      </c>
      <c r="X1174" t="s">
        <v>53</v>
      </c>
      <c r="Y1174" t="s">
        <v>70</v>
      </c>
      <c r="Z1174" t="s">
        <v>40</v>
      </c>
      <c r="AA1174" t="s">
        <v>41</v>
      </c>
      <c r="AB1174" s="2" t="s">
        <v>1247</v>
      </c>
      <c r="AC1174" t="s">
        <v>96</v>
      </c>
      <c r="AD1174" t="s">
        <v>174</v>
      </c>
      <c r="AT1174" t="s">
        <v>175</v>
      </c>
    </row>
    <row r="1175" spans="5:46" x14ac:dyDescent="0.4">
      <c r="E1175">
        <v>1</v>
      </c>
      <c r="F1175">
        <v>863</v>
      </c>
      <c r="G1175" t="s">
        <v>25</v>
      </c>
      <c r="H1175" s="1">
        <v>45572.584722222222</v>
      </c>
      <c r="I1175" t="s">
        <v>26</v>
      </c>
      <c r="K1175" t="s">
        <v>87</v>
      </c>
      <c r="L1175" t="s">
        <v>446</v>
      </c>
      <c r="M1175" t="s">
        <v>56</v>
      </c>
      <c r="N1175" t="s">
        <v>30</v>
      </c>
      <c r="O1175" t="s">
        <v>31</v>
      </c>
      <c r="Q1175" t="s">
        <v>123</v>
      </c>
      <c r="R1175" t="s">
        <v>47</v>
      </c>
      <c r="S1175" t="s">
        <v>154</v>
      </c>
      <c r="T1175" t="s">
        <v>48</v>
      </c>
      <c r="U1175" t="s">
        <v>103</v>
      </c>
      <c r="V1175" t="s">
        <v>1248</v>
      </c>
      <c r="W1175" t="s">
        <v>1249</v>
      </c>
      <c r="Z1175" t="s">
        <v>180</v>
      </c>
      <c r="AT1175" t="s">
        <v>1250</v>
      </c>
    </row>
    <row r="1176" spans="5:46" x14ac:dyDescent="0.4">
      <c r="E1176">
        <v>1</v>
      </c>
      <c r="F1176">
        <v>863</v>
      </c>
      <c r="G1176" t="s">
        <v>25</v>
      </c>
      <c r="H1176" s="1">
        <v>45572.584722222222</v>
      </c>
      <c r="I1176" t="s">
        <v>26</v>
      </c>
      <c r="K1176" t="s">
        <v>55</v>
      </c>
      <c r="L1176" t="s">
        <v>446</v>
      </c>
      <c r="M1176" t="s">
        <v>56</v>
      </c>
      <c r="N1176" t="s">
        <v>57</v>
      </c>
      <c r="O1176" t="s">
        <v>31</v>
      </c>
      <c r="Q1176" t="s">
        <v>123</v>
      </c>
      <c r="R1176" t="s">
        <v>74</v>
      </c>
      <c r="U1176" t="s">
        <v>37</v>
      </c>
      <c r="W1176" t="s">
        <v>75</v>
      </c>
      <c r="Z1176" t="s">
        <v>40</v>
      </c>
      <c r="AA1176" t="s">
        <v>54</v>
      </c>
    </row>
    <row r="1177" spans="5:46" x14ac:dyDescent="0.4">
      <c r="E1177">
        <v>1</v>
      </c>
      <c r="F1177">
        <v>863</v>
      </c>
      <c r="G1177" t="s">
        <v>25</v>
      </c>
      <c r="H1177" s="1">
        <v>45572.584722222222</v>
      </c>
      <c r="I1177" t="s">
        <v>26</v>
      </c>
      <c r="K1177" t="s">
        <v>87</v>
      </c>
      <c r="L1177" t="s">
        <v>446</v>
      </c>
      <c r="M1177" t="s">
        <v>56</v>
      </c>
      <c r="N1177" t="s">
        <v>122</v>
      </c>
      <c r="O1177" t="s">
        <v>31</v>
      </c>
      <c r="Q1177" t="s">
        <v>123</v>
      </c>
      <c r="R1177" t="s">
        <v>60</v>
      </c>
      <c r="S1177" t="s">
        <v>34</v>
      </c>
      <c r="T1177" t="s">
        <v>74</v>
      </c>
      <c r="U1177" t="s">
        <v>50</v>
      </c>
      <c r="W1177" t="s">
        <v>64</v>
      </c>
      <c r="X1177" t="s">
        <v>52</v>
      </c>
      <c r="Y1177" t="s">
        <v>75</v>
      </c>
      <c r="Z1177" t="s">
        <v>40</v>
      </c>
      <c r="AA1177" t="s">
        <v>41</v>
      </c>
      <c r="AB1177" t="s">
        <v>1251</v>
      </c>
      <c r="AC1177" t="s">
        <v>77</v>
      </c>
      <c r="AD1177" t="s">
        <v>78</v>
      </c>
      <c r="AE1177" t="s">
        <v>79</v>
      </c>
      <c r="AF1177" t="s">
        <v>80</v>
      </c>
      <c r="AG1177" t="s">
        <v>43</v>
      </c>
      <c r="AH1177" t="s">
        <v>44</v>
      </c>
      <c r="AI1177" t="s">
        <v>94</v>
      </c>
    </row>
    <row r="1178" spans="5:46" x14ac:dyDescent="0.4">
      <c r="E1178">
        <v>1</v>
      </c>
      <c r="F1178">
        <v>863</v>
      </c>
      <c r="G1178" t="s">
        <v>25</v>
      </c>
      <c r="H1178" s="1">
        <v>45572.584722222222</v>
      </c>
      <c r="I1178" t="s">
        <v>26</v>
      </c>
      <c r="L1178" t="s">
        <v>446</v>
      </c>
      <c r="M1178" t="s">
        <v>29</v>
      </c>
      <c r="N1178" t="s">
        <v>46</v>
      </c>
      <c r="O1178" t="s">
        <v>31</v>
      </c>
      <c r="Q1178" t="s">
        <v>88</v>
      </c>
      <c r="R1178" t="s">
        <v>33</v>
      </c>
      <c r="S1178" t="s">
        <v>74</v>
      </c>
      <c r="T1178" t="s">
        <v>101</v>
      </c>
      <c r="U1178" t="s">
        <v>50</v>
      </c>
      <c r="V1178" t="s">
        <v>103</v>
      </c>
      <c r="W1178" t="s">
        <v>91</v>
      </c>
      <c r="X1178" t="s">
        <v>38</v>
      </c>
      <c r="Y1178" t="s">
        <v>71</v>
      </c>
      <c r="Z1178" t="s">
        <v>40</v>
      </c>
      <c r="AA1178" t="s">
        <v>54</v>
      </c>
      <c r="AT1178" t="s">
        <v>468</v>
      </c>
    </row>
    <row r="1179" spans="5:46" x14ac:dyDescent="0.4">
      <c r="E1179">
        <v>1</v>
      </c>
      <c r="F1179">
        <v>863</v>
      </c>
      <c r="G1179" t="s">
        <v>25</v>
      </c>
      <c r="H1179" s="1">
        <v>45572.584722222222</v>
      </c>
      <c r="I1179" t="s">
        <v>26</v>
      </c>
      <c r="K1179" t="s">
        <v>55</v>
      </c>
      <c r="L1179" t="s">
        <v>446</v>
      </c>
      <c r="M1179" t="s">
        <v>73</v>
      </c>
      <c r="N1179" t="s">
        <v>57</v>
      </c>
      <c r="O1179" t="s">
        <v>58</v>
      </c>
      <c r="P1179" t="s">
        <v>108</v>
      </c>
      <c r="R1179" t="s">
        <v>47</v>
      </c>
      <c r="S1179" t="s">
        <v>154</v>
      </c>
      <c r="U1179" t="s">
        <v>50</v>
      </c>
      <c r="V1179" t="s">
        <v>51</v>
      </c>
      <c r="W1179" t="s">
        <v>52</v>
      </c>
      <c r="X1179" t="s">
        <v>91</v>
      </c>
      <c r="Y1179" t="s">
        <v>71</v>
      </c>
      <c r="Z1179" t="s">
        <v>40</v>
      </c>
      <c r="AA1179" t="s">
        <v>41</v>
      </c>
      <c r="AB1179" t="s">
        <v>440</v>
      </c>
      <c r="AC1179" t="s">
        <v>84</v>
      </c>
      <c r="AD1179" t="s">
        <v>85</v>
      </c>
    </row>
    <row r="1180" spans="5:46" x14ac:dyDescent="0.4">
      <c r="E1180">
        <v>1</v>
      </c>
      <c r="F1180">
        <v>863</v>
      </c>
      <c r="G1180" t="s">
        <v>25</v>
      </c>
      <c r="H1180" s="1">
        <v>45572.584722222222</v>
      </c>
      <c r="I1180" t="s">
        <v>26</v>
      </c>
      <c r="K1180" t="s">
        <v>55</v>
      </c>
      <c r="L1180" t="s">
        <v>446</v>
      </c>
      <c r="M1180" t="s">
        <v>73</v>
      </c>
      <c r="N1180" t="s">
        <v>57</v>
      </c>
      <c r="O1180" t="s">
        <v>58</v>
      </c>
      <c r="P1180" t="s">
        <v>108</v>
      </c>
      <c r="R1180" t="s">
        <v>33</v>
      </c>
      <c r="U1180" t="s">
        <v>50</v>
      </c>
      <c r="W1180" t="s">
        <v>38</v>
      </c>
      <c r="Z1180" t="s">
        <v>40</v>
      </c>
      <c r="AA1180" t="s">
        <v>41</v>
      </c>
      <c r="AB1180" t="s">
        <v>1252</v>
      </c>
      <c r="AC1180" t="s">
        <v>189</v>
      </c>
    </row>
    <row r="1181" spans="5:46" x14ac:dyDescent="0.4">
      <c r="E1181">
        <v>1</v>
      </c>
      <c r="F1181">
        <v>863</v>
      </c>
      <c r="G1181" t="s">
        <v>25</v>
      </c>
      <c r="H1181" s="1">
        <v>45572.584722222222</v>
      </c>
      <c r="I1181" t="s">
        <v>26</v>
      </c>
      <c r="K1181" t="s">
        <v>87</v>
      </c>
      <c r="L1181" t="s">
        <v>446</v>
      </c>
      <c r="M1181" t="s">
        <v>56</v>
      </c>
      <c r="N1181" t="s">
        <v>30</v>
      </c>
      <c r="O1181" t="s">
        <v>31</v>
      </c>
      <c r="Q1181" t="s">
        <v>104</v>
      </c>
      <c r="R1181" t="s">
        <v>48</v>
      </c>
      <c r="U1181" t="s">
        <v>50</v>
      </c>
      <c r="V1181" t="s">
        <v>36</v>
      </c>
      <c r="W1181" t="s">
        <v>71</v>
      </c>
      <c r="Z1181" t="s">
        <v>40</v>
      </c>
      <c r="AA1181" t="s">
        <v>41</v>
      </c>
      <c r="AB1181" t="s">
        <v>1253</v>
      </c>
      <c r="AC1181" t="s">
        <v>93</v>
      </c>
      <c r="AD1181" t="s">
        <v>82</v>
      </c>
      <c r="AE1181" t="s">
        <v>85</v>
      </c>
      <c r="AT1181" t="s">
        <v>1254</v>
      </c>
    </row>
    <row r="1182" spans="5:46" x14ac:dyDescent="0.4">
      <c r="E1182">
        <v>1</v>
      </c>
      <c r="F1182">
        <v>863</v>
      </c>
      <c r="G1182" t="s">
        <v>25</v>
      </c>
      <c r="H1182" s="1">
        <v>45572.584722222222</v>
      </c>
      <c r="I1182" t="s">
        <v>26</v>
      </c>
      <c r="K1182" t="s">
        <v>55</v>
      </c>
      <c r="L1182" t="s">
        <v>446</v>
      </c>
      <c r="M1182" t="s">
        <v>56</v>
      </c>
      <c r="N1182" t="s">
        <v>30</v>
      </c>
      <c r="O1182" t="s">
        <v>31</v>
      </c>
      <c r="Q1182" t="s">
        <v>123</v>
      </c>
      <c r="R1182" t="s">
        <v>47</v>
      </c>
      <c r="S1182" t="s">
        <v>48</v>
      </c>
      <c r="T1182" t="s">
        <v>110</v>
      </c>
      <c r="U1182" t="s">
        <v>102</v>
      </c>
      <c r="W1182" t="s">
        <v>91</v>
      </c>
      <c r="Z1182" t="s">
        <v>40</v>
      </c>
      <c r="AA1182" t="s">
        <v>54</v>
      </c>
    </row>
    <row r="1183" spans="5:46" x14ac:dyDescent="0.4">
      <c r="E1183">
        <v>1</v>
      </c>
      <c r="F1183">
        <v>863</v>
      </c>
      <c r="G1183" t="s">
        <v>25</v>
      </c>
      <c r="H1183" s="1">
        <v>45572.584722222222</v>
      </c>
      <c r="I1183" t="s">
        <v>26</v>
      </c>
      <c r="K1183" t="s">
        <v>87</v>
      </c>
      <c r="L1183" t="s">
        <v>446</v>
      </c>
      <c r="M1183" t="s">
        <v>29</v>
      </c>
      <c r="N1183" t="s">
        <v>30</v>
      </c>
      <c r="O1183" t="s">
        <v>31</v>
      </c>
      <c r="Q1183" t="s">
        <v>32</v>
      </c>
      <c r="R1183" t="s">
        <v>74</v>
      </c>
      <c r="S1183" t="s">
        <v>61</v>
      </c>
      <c r="T1183" t="s">
        <v>101</v>
      </c>
      <c r="U1183" t="s">
        <v>50</v>
      </c>
      <c r="V1183" t="s">
        <v>115</v>
      </c>
      <c r="W1183" t="s">
        <v>52</v>
      </c>
      <c r="X1183" t="s">
        <v>178</v>
      </c>
      <c r="Y1183" t="s">
        <v>39</v>
      </c>
      <c r="Z1183" t="s">
        <v>40</v>
      </c>
      <c r="AA1183" t="s">
        <v>41</v>
      </c>
      <c r="AB1183" t="s">
        <v>1201</v>
      </c>
      <c r="AC1183" t="s">
        <v>84</v>
      </c>
      <c r="AD1183" t="s">
        <v>85</v>
      </c>
      <c r="AT1183" t="s">
        <v>468</v>
      </c>
    </row>
    <row r="1184" spans="5:46" x14ac:dyDescent="0.4">
      <c r="E1184">
        <v>1</v>
      </c>
      <c r="F1184">
        <v>863</v>
      </c>
      <c r="G1184" t="s">
        <v>25</v>
      </c>
      <c r="H1184" s="1">
        <v>45572.584027777775</v>
      </c>
      <c r="I1184" t="s">
        <v>26</v>
      </c>
      <c r="K1184" t="s">
        <v>142</v>
      </c>
      <c r="L1184" t="s">
        <v>1137</v>
      </c>
      <c r="M1184" t="s">
        <v>56</v>
      </c>
      <c r="N1184" t="s">
        <v>30</v>
      </c>
      <c r="O1184" t="s">
        <v>31</v>
      </c>
      <c r="Q1184" t="s">
        <v>104</v>
      </c>
      <c r="R1184" t="s">
        <v>34</v>
      </c>
      <c r="S1184" t="s">
        <v>47</v>
      </c>
      <c r="T1184" t="s">
        <v>118</v>
      </c>
      <c r="U1184" t="s">
        <v>51</v>
      </c>
      <c r="V1184" t="s">
        <v>103</v>
      </c>
      <c r="W1184" t="s">
        <v>91</v>
      </c>
      <c r="X1184" t="s">
        <v>53</v>
      </c>
      <c r="Y1184" t="s">
        <v>109</v>
      </c>
      <c r="AA1184" t="s">
        <v>54</v>
      </c>
      <c r="AT1184" t="s">
        <v>495</v>
      </c>
    </row>
    <row r="1185" spans="5:46" x14ac:dyDescent="0.4">
      <c r="E1185">
        <v>1</v>
      </c>
      <c r="F1185">
        <v>863</v>
      </c>
      <c r="G1185" t="s">
        <v>25</v>
      </c>
      <c r="H1185" s="1">
        <v>45572.584027777775</v>
      </c>
      <c r="I1185" t="s">
        <v>26</v>
      </c>
      <c r="K1185" t="s">
        <v>87</v>
      </c>
      <c r="L1185" t="s">
        <v>446</v>
      </c>
      <c r="M1185" t="s">
        <v>29</v>
      </c>
      <c r="N1185" t="s">
        <v>30</v>
      </c>
      <c r="O1185" t="s">
        <v>31</v>
      </c>
      <c r="Q1185" t="s">
        <v>104</v>
      </c>
      <c r="R1185" t="s">
        <v>34</v>
      </c>
      <c r="S1185" t="s">
        <v>74</v>
      </c>
      <c r="T1185" t="s">
        <v>101</v>
      </c>
      <c r="U1185" t="s">
        <v>50</v>
      </c>
      <c r="V1185" t="s">
        <v>51</v>
      </c>
      <c r="W1185" t="s">
        <v>52</v>
      </c>
      <c r="X1185" t="s">
        <v>125</v>
      </c>
      <c r="Y1185" t="s">
        <v>105</v>
      </c>
      <c r="Z1185" t="s">
        <v>40</v>
      </c>
      <c r="AA1185" t="s">
        <v>41</v>
      </c>
      <c r="AB1185" t="s">
        <v>1255</v>
      </c>
      <c r="AC1185" t="s">
        <v>84</v>
      </c>
    </row>
    <row r="1186" spans="5:46" x14ac:dyDescent="0.4">
      <c r="E1186">
        <v>1</v>
      </c>
      <c r="F1186">
        <v>863</v>
      </c>
      <c r="G1186" t="s">
        <v>25</v>
      </c>
      <c r="H1186" s="1">
        <v>45572.584027777775</v>
      </c>
      <c r="I1186" t="s">
        <v>26</v>
      </c>
      <c r="K1186" t="s">
        <v>45</v>
      </c>
      <c r="L1186" t="s">
        <v>446</v>
      </c>
      <c r="M1186" t="s">
        <v>29</v>
      </c>
      <c r="N1186" t="s">
        <v>30</v>
      </c>
      <c r="O1186" t="s">
        <v>31</v>
      </c>
      <c r="Q1186" t="s">
        <v>1256</v>
      </c>
      <c r="R1186" t="s">
        <v>48</v>
      </c>
      <c r="S1186" t="s">
        <v>101</v>
      </c>
      <c r="T1186" t="s">
        <v>110</v>
      </c>
      <c r="U1186" t="s">
        <v>63</v>
      </c>
      <c r="V1186" t="s">
        <v>115</v>
      </c>
      <c r="W1186" t="s">
        <v>52</v>
      </c>
      <c r="X1186" t="s">
        <v>125</v>
      </c>
      <c r="Y1186" t="s">
        <v>70</v>
      </c>
      <c r="Z1186" t="s">
        <v>40</v>
      </c>
      <c r="AA1186" t="s">
        <v>41</v>
      </c>
      <c r="AB1186" t="s">
        <v>1257</v>
      </c>
      <c r="AC1186" t="s">
        <v>43</v>
      </c>
    </row>
    <row r="1187" spans="5:46" x14ac:dyDescent="0.4">
      <c r="E1187">
        <v>1</v>
      </c>
      <c r="F1187">
        <v>863</v>
      </c>
      <c r="G1187" t="s">
        <v>25</v>
      </c>
      <c r="H1187" s="1">
        <v>45572.584027777775</v>
      </c>
      <c r="I1187" t="s">
        <v>26</v>
      </c>
      <c r="K1187" t="s">
        <v>237</v>
      </c>
      <c r="L1187" t="s">
        <v>1137</v>
      </c>
      <c r="M1187" t="s">
        <v>73</v>
      </c>
      <c r="N1187" t="s">
        <v>57</v>
      </c>
      <c r="O1187" t="s">
        <v>58</v>
      </c>
      <c r="P1187" t="s">
        <v>1258</v>
      </c>
      <c r="R1187" t="s">
        <v>34</v>
      </c>
      <c r="S1187" t="s">
        <v>47</v>
      </c>
      <c r="T1187" t="s">
        <v>48</v>
      </c>
      <c r="U1187" t="s">
        <v>51</v>
      </c>
      <c r="V1187" t="s">
        <v>103</v>
      </c>
      <c r="W1187" t="s">
        <v>64</v>
      </c>
      <c r="X1187" t="s">
        <v>99</v>
      </c>
      <c r="Y1187" t="s">
        <v>109</v>
      </c>
      <c r="Z1187" t="s">
        <v>40</v>
      </c>
      <c r="AA1187" t="s">
        <v>54</v>
      </c>
      <c r="AT1187" t="s">
        <v>1259</v>
      </c>
    </row>
    <row r="1188" spans="5:46" ht="75" x14ac:dyDescent="0.4">
      <c r="E1188">
        <v>1</v>
      </c>
      <c r="F1188">
        <v>863</v>
      </c>
      <c r="G1188" t="s">
        <v>25</v>
      </c>
      <c r="H1188" s="1">
        <v>45572.584027777775</v>
      </c>
      <c r="I1188" t="s">
        <v>26</v>
      </c>
      <c r="K1188" t="s">
        <v>237</v>
      </c>
      <c r="L1188" t="s">
        <v>446</v>
      </c>
      <c r="M1188" t="s">
        <v>56</v>
      </c>
      <c r="N1188" t="s">
        <v>30</v>
      </c>
      <c r="O1188" t="s">
        <v>58</v>
      </c>
      <c r="P1188" t="s">
        <v>108</v>
      </c>
      <c r="R1188" t="s">
        <v>33</v>
      </c>
      <c r="S1188" t="s">
        <v>74</v>
      </c>
      <c r="T1188" t="s">
        <v>61</v>
      </c>
      <c r="U1188" t="s">
        <v>50</v>
      </c>
      <c r="V1188" t="s">
        <v>51</v>
      </c>
      <c r="W1188" t="s">
        <v>64</v>
      </c>
      <c r="X1188" t="s">
        <v>75</v>
      </c>
      <c r="Y1188" t="s">
        <v>70</v>
      </c>
      <c r="Z1188" t="s">
        <v>40</v>
      </c>
      <c r="AA1188" t="s">
        <v>41</v>
      </c>
      <c r="AB1188" s="2" t="s">
        <v>1260</v>
      </c>
      <c r="AC1188" t="s">
        <v>44</v>
      </c>
    </row>
    <row r="1189" spans="5:46" x14ac:dyDescent="0.4">
      <c r="E1189">
        <v>1</v>
      </c>
      <c r="F1189">
        <v>863</v>
      </c>
      <c r="G1189" t="s">
        <v>25</v>
      </c>
      <c r="H1189" s="1">
        <v>45572.584027777775</v>
      </c>
      <c r="I1189" t="s">
        <v>26</v>
      </c>
      <c r="K1189" t="s">
        <v>87</v>
      </c>
      <c r="L1189" t="s">
        <v>446</v>
      </c>
      <c r="M1189" t="s">
        <v>73</v>
      </c>
      <c r="N1189" t="s">
        <v>57</v>
      </c>
      <c r="O1189" t="s">
        <v>58</v>
      </c>
      <c r="P1189" t="s">
        <v>108</v>
      </c>
      <c r="R1189" t="s">
        <v>74</v>
      </c>
      <c r="S1189" t="s">
        <v>61</v>
      </c>
      <c r="T1189" t="s">
        <v>101</v>
      </c>
      <c r="U1189" t="s">
        <v>103</v>
      </c>
      <c r="V1189" t="s">
        <v>63</v>
      </c>
      <c r="W1189" t="s">
        <v>52</v>
      </c>
      <c r="X1189" t="s">
        <v>38</v>
      </c>
      <c r="Y1189" t="s">
        <v>99</v>
      </c>
      <c r="Z1189" t="s">
        <v>180</v>
      </c>
    </row>
    <row r="1190" spans="5:46" x14ac:dyDescent="0.4">
      <c r="E1190">
        <v>1</v>
      </c>
      <c r="F1190">
        <v>863</v>
      </c>
      <c r="G1190" t="s">
        <v>25</v>
      </c>
      <c r="H1190" s="1">
        <v>45572.584027777775</v>
      </c>
      <c r="I1190" t="s">
        <v>26</v>
      </c>
      <c r="K1190" t="s">
        <v>237</v>
      </c>
      <c r="L1190" t="s">
        <v>1261</v>
      </c>
      <c r="M1190" t="s">
        <v>73</v>
      </c>
      <c r="N1190" t="s">
        <v>57</v>
      </c>
      <c r="O1190" t="s">
        <v>58</v>
      </c>
      <c r="P1190" t="s">
        <v>59</v>
      </c>
      <c r="R1190" t="s">
        <v>61</v>
      </c>
      <c r="S1190" t="s">
        <v>101</v>
      </c>
      <c r="U1190" t="s">
        <v>50</v>
      </c>
      <c r="V1190" t="s">
        <v>37</v>
      </c>
      <c r="W1190" t="s">
        <v>125</v>
      </c>
      <c r="X1190" t="s">
        <v>106</v>
      </c>
      <c r="Z1190" t="s">
        <v>40</v>
      </c>
      <c r="AA1190" t="s">
        <v>41</v>
      </c>
      <c r="AB1190" t="s">
        <v>1262</v>
      </c>
      <c r="AC1190" t="s">
        <v>93</v>
      </c>
    </row>
    <row r="1191" spans="5:46" x14ac:dyDescent="0.4">
      <c r="E1191">
        <v>1</v>
      </c>
      <c r="F1191">
        <v>863</v>
      </c>
      <c r="G1191" t="s">
        <v>25</v>
      </c>
      <c r="H1191" s="1">
        <v>45572.584027777775</v>
      </c>
      <c r="I1191" t="s">
        <v>26</v>
      </c>
      <c r="K1191" t="s">
        <v>45</v>
      </c>
      <c r="L1191" t="s">
        <v>1137</v>
      </c>
      <c r="M1191" t="s">
        <v>56</v>
      </c>
      <c r="N1191" t="s">
        <v>46</v>
      </c>
      <c r="O1191" t="s">
        <v>31</v>
      </c>
      <c r="Q1191" t="s">
        <v>104</v>
      </c>
      <c r="R1191" t="s">
        <v>34</v>
      </c>
      <c r="S1191" t="s">
        <v>74</v>
      </c>
      <c r="T1191" t="s">
        <v>48</v>
      </c>
      <c r="U1191" t="s">
        <v>50</v>
      </c>
      <c r="V1191" t="s">
        <v>102</v>
      </c>
      <c r="W1191" t="s">
        <v>52</v>
      </c>
      <c r="X1191" t="s">
        <v>125</v>
      </c>
      <c r="Y1191" t="s">
        <v>91</v>
      </c>
      <c r="Z1191" t="s">
        <v>40</v>
      </c>
      <c r="AA1191" t="s">
        <v>54</v>
      </c>
    </row>
    <row r="1192" spans="5:46" x14ac:dyDescent="0.4">
      <c r="E1192">
        <v>1</v>
      </c>
      <c r="F1192">
        <v>863</v>
      </c>
      <c r="G1192" t="s">
        <v>25</v>
      </c>
      <c r="H1192" s="1">
        <v>45572.583333333336</v>
      </c>
      <c r="I1192" t="s">
        <v>26</v>
      </c>
      <c r="K1192" t="s">
        <v>55</v>
      </c>
      <c r="L1192" t="s">
        <v>446</v>
      </c>
      <c r="M1192" t="s">
        <v>73</v>
      </c>
      <c r="N1192" t="s">
        <v>30</v>
      </c>
      <c r="O1192" t="s">
        <v>58</v>
      </c>
      <c r="P1192" t="s">
        <v>108</v>
      </c>
      <c r="R1192" t="s">
        <v>34</v>
      </c>
      <c r="S1192" t="s">
        <v>74</v>
      </c>
      <c r="T1192" t="s">
        <v>62</v>
      </c>
      <c r="U1192" t="s">
        <v>50</v>
      </c>
      <c r="V1192" t="s">
        <v>103</v>
      </c>
      <c r="W1192" t="s">
        <v>105</v>
      </c>
      <c r="X1192" t="s">
        <v>91</v>
      </c>
      <c r="Z1192" t="s">
        <v>40</v>
      </c>
      <c r="AA1192" t="s">
        <v>54</v>
      </c>
    </row>
    <row r="1193" spans="5:46" ht="56.25" x14ac:dyDescent="0.4">
      <c r="E1193">
        <v>1</v>
      </c>
      <c r="F1193">
        <v>863</v>
      </c>
      <c r="G1193" t="s">
        <v>25</v>
      </c>
      <c r="H1193" s="1">
        <v>45572.583333333336</v>
      </c>
      <c r="I1193" t="s">
        <v>26</v>
      </c>
      <c r="K1193" t="s">
        <v>87</v>
      </c>
      <c r="L1193" t="s">
        <v>446</v>
      </c>
      <c r="M1193" t="s">
        <v>144</v>
      </c>
      <c r="N1193" t="s">
        <v>57</v>
      </c>
      <c r="O1193" t="s">
        <v>58</v>
      </c>
      <c r="P1193" t="s">
        <v>108</v>
      </c>
      <c r="R1193" t="s">
        <v>33</v>
      </c>
      <c r="S1193" t="s">
        <v>154</v>
      </c>
      <c r="T1193" t="s">
        <v>101</v>
      </c>
      <c r="U1193" t="s">
        <v>36</v>
      </c>
      <c r="V1193" t="s">
        <v>63</v>
      </c>
      <c r="W1193" t="s">
        <v>52</v>
      </c>
      <c r="X1193" t="s">
        <v>105</v>
      </c>
      <c r="Y1193" t="s">
        <v>1263</v>
      </c>
      <c r="Z1193" t="s">
        <v>40</v>
      </c>
      <c r="AA1193" t="s">
        <v>41</v>
      </c>
      <c r="AB1193" s="2" t="s">
        <v>1264</v>
      </c>
      <c r="AC1193" t="s">
        <v>77</v>
      </c>
      <c r="AD1193" t="s">
        <v>78</v>
      </c>
      <c r="AT1193" t="s">
        <v>175</v>
      </c>
    </row>
    <row r="1194" spans="5:46" x14ac:dyDescent="0.4">
      <c r="E1194">
        <v>1</v>
      </c>
      <c r="F1194">
        <v>863</v>
      </c>
      <c r="G1194" t="s">
        <v>25</v>
      </c>
      <c r="H1194" s="1">
        <v>45572.583333333336</v>
      </c>
      <c r="I1194" t="s">
        <v>26</v>
      </c>
      <c r="K1194" t="s">
        <v>87</v>
      </c>
      <c r="L1194" t="s">
        <v>446</v>
      </c>
      <c r="M1194" t="s">
        <v>29</v>
      </c>
      <c r="N1194" t="s">
        <v>30</v>
      </c>
      <c r="O1194" t="s">
        <v>58</v>
      </c>
      <c r="P1194" t="s">
        <v>108</v>
      </c>
      <c r="R1194" t="s">
        <v>74</v>
      </c>
      <c r="U1194" t="s">
        <v>51</v>
      </c>
      <c r="W1194" t="s">
        <v>91</v>
      </c>
      <c r="Z1194" t="s">
        <v>40</v>
      </c>
      <c r="AA1194" t="s">
        <v>54</v>
      </c>
    </row>
    <row r="1195" spans="5:46" x14ac:dyDescent="0.4">
      <c r="E1195">
        <v>1</v>
      </c>
      <c r="F1195">
        <v>863</v>
      </c>
      <c r="G1195" t="s">
        <v>25</v>
      </c>
      <c r="H1195" s="1">
        <v>45572.583333333336</v>
      </c>
      <c r="I1195" t="s">
        <v>26</v>
      </c>
      <c r="K1195" t="s">
        <v>237</v>
      </c>
      <c r="L1195" t="s">
        <v>1137</v>
      </c>
      <c r="M1195" t="s">
        <v>73</v>
      </c>
      <c r="N1195" t="s">
        <v>30</v>
      </c>
      <c r="O1195" t="s">
        <v>58</v>
      </c>
      <c r="P1195" t="s">
        <v>1265</v>
      </c>
      <c r="R1195" t="s">
        <v>34</v>
      </c>
      <c r="S1195" t="s">
        <v>61</v>
      </c>
      <c r="T1195" t="s">
        <v>62</v>
      </c>
      <c r="U1195" t="s">
        <v>50</v>
      </c>
      <c r="W1195" t="s">
        <v>75</v>
      </c>
      <c r="Z1195" t="s">
        <v>40</v>
      </c>
      <c r="AA1195" t="s">
        <v>54</v>
      </c>
    </row>
    <row r="1196" spans="5:46" ht="150" x14ac:dyDescent="0.4">
      <c r="E1196">
        <v>1</v>
      </c>
      <c r="F1196">
        <v>863</v>
      </c>
      <c r="G1196" t="s">
        <v>25</v>
      </c>
      <c r="H1196" s="1">
        <v>45572.583333333336</v>
      </c>
      <c r="I1196" t="s">
        <v>26</v>
      </c>
      <c r="K1196" t="s">
        <v>87</v>
      </c>
      <c r="L1196" t="s">
        <v>446</v>
      </c>
      <c r="M1196" t="s">
        <v>73</v>
      </c>
      <c r="N1196" t="s">
        <v>57</v>
      </c>
      <c r="O1196" t="s">
        <v>31</v>
      </c>
      <c r="Q1196" t="s">
        <v>123</v>
      </c>
      <c r="R1196" t="s">
        <v>60</v>
      </c>
      <c r="S1196" t="s">
        <v>74</v>
      </c>
      <c r="T1196" t="s">
        <v>49</v>
      </c>
      <c r="U1196" t="s">
        <v>50</v>
      </c>
      <c r="V1196" t="s">
        <v>103</v>
      </c>
      <c r="W1196" t="s">
        <v>64</v>
      </c>
      <c r="X1196" t="s">
        <v>125</v>
      </c>
      <c r="Y1196" t="s">
        <v>111</v>
      </c>
      <c r="Z1196" t="s">
        <v>40</v>
      </c>
      <c r="AA1196" t="s">
        <v>41</v>
      </c>
      <c r="AB1196" s="2" t="s">
        <v>1266</v>
      </c>
      <c r="AC1196" t="s">
        <v>43</v>
      </c>
      <c r="AD1196" t="s">
        <v>44</v>
      </c>
      <c r="AT1196" t="s">
        <v>183</v>
      </c>
    </row>
    <row r="1197" spans="5:46" x14ac:dyDescent="0.4">
      <c r="E1197">
        <v>1</v>
      </c>
      <c r="F1197">
        <v>863</v>
      </c>
      <c r="G1197" t="s">
        <v>25</v>
      </c>
      <c r="H1197" s="1">
        <v>45572.583333333336</v>
      </c>
      <c r="I1197" t="s">
        <v>26</v>
      </c>
      <c r="K1197" t="s">
        <v>87</v>
      </c>
      <c r="L1197" t="s">
        <v>446</v>
      </c>
      <c r="M1197" t="s">
        <v>73</v>
      </c>
      <c r="N1197" t="s">
        <v>57</v>
      </c>
      <c r="O1197" t="s">
        <v>58</v>
      </c>
      <c r="P1197" t="s">
        <v>32</v>
      </c>
      <c r="R1197" t="s">
        <v>101</v>
      </c>
      <c r="U1197" t="s">
        <v>63</v>
      </c>
      <c r="W1197" t="s">
        <v>38</v>
      </c>
      <c r="Z1197" t="s">
        <v>40</v>
      </c>
      <c r="AA1197" t="s">
        <v>54</v>
      </c>
      <c r="AT1197" t="s">
        <v>1267</v>
      </c>
    </row>
    <row r="1198" spans="5:46" x14ac:dyDescent="0.4">
      <c r="E1198">
        <v>1</v>
      </c>
      <c r="F1198">
        <v>863</v>
      </c>
      <c r="G1198" t="s">
        <v>25</v>
      </c>
      <c r="H1198" s="1">
        <v>45572.582638888889</v>
      </c>
      <c r="I1198" t="s">
        <v>26</v>
      </c>
      <c r="K1198" t="s">
        <v>87</v>
      </c>
      <c r="L1198" t="s">
        <v>380</v>
      </c>
      <c r="M1198" t="s">
        <v>29</v>
      </c>
      <c r="N1198" t="s">
        <v>46</v>
      </c>
      <c r="O1198" t="s">
        <v>31</v>
      </c>
      <c r="Q1198" t="s">
        <v>32</v>
      </c>
      <c r="R1198" t="s">
        <v>33</v>
      </c>
      <c r="S1198" t="s">
        <v>74</v>
      </c>
      <c r="T1198" t="s">
        <v>48</v>
      </c>
      <c r="U1198" t="s">
        <v>50</v>
      </c>
      <c r="V1198" t="s">
        <v>51</v>
      </c>
      <c r="W1198" t="s">
        <v>64</v>
      </c>
      <c r="X1198" t="s">
        <v>125</v>
      </c>
      <c r="Y1198" t="s">
        <v>91</v>
      </c>
      <c r="Z1198" t="s">
        <v>40</v>
      </c>
      <c r="AA1198" t="s">
        <v>54</v>
      </c>
    </row>
    <row r="1199" spans="5:46" x14ac:dyDescent="0.4">
      <c r="E1199">
        <v>1</v>
      </c>
      <c r="F1199">
        <v>863</v>
      </c>
      <c r="G1199" t="s">
        <v>25</v>
      </c>
      <c r="H1199" s="1">
        <v>45572.582638888889</v>
      </c>
      <c r="I1199" t="s">
        <v>26</v>
      </c>
      <c r="K1199" t="s">
        <v>87</v>
      </c>
      <c r="L1199" t="s">
        <v>446</v>
      </c>
      <c r="M1199" t="s">
        <v>73</v>
      </c>
      <c r="N1199" t="s">
        <v>57</v>
      </c>
      <c r="O1199" t="s">
        <v>31</v>
      </c>
      <c r="Q1199" t="s">
        <v>32</v>
      </c>
      <c r="R1199" t="s">
        <v>89</v>
      </c>
      <c r="S1199" t="s">
        <v>48</v>
      </c>
      <c r="T1199" t="s">
        <v>101</v>
      </c>
      <c r="U1199" t="s">
        <v>102</v>
      </c>
      <c r="V1199" t="s">
        <v>103</v>
      </c>
      <c r="W1199" t="s">
        <v>91</v>
      </c>
      <c r="X1199" t="s">
        <v>99</v>
      </c>
      <c r="Y1199" t="s">
        <v>71</v>
      </c>
      <c r="Z1199" t="s">
        <v>40</v>
      </c>
      <c r="AA1199" t="s">
        <v>54</v>
      </c>
      <c r="AT1199" t="s">
        <v>1268</v>
      </c>
    </row>
    <row r="1200" spans="5:46" x14ac:dyDescent="0.4">
      <c r="E1200">
        <v>1</v>
      </c>
      <c r="F1200">
        <v>863</v>
      </c>
      <c r="G1200" t="s">
        <v>25</v>
      </c>
      <c r="H1200" s="1">
        <v>45572.582638888889</v>
      </c>
      <c r="I1200" t="s">
        <v>26</v>
      </c>
      <c r="K1200" t="s">
        <v>87</v>
      </c>
      <c r="L1200" t="s">
        <v>446</v>
      </c>
      <c r="M1200" t="s">
        <v>73</v>
      </c>
      <c r="N1200" t="s">
        <v>57</v>
      </c>
      <c r="O1200" t="s">
        <v>58</v>
      </c>
      <c r="P1200" t="s">
        <v>32</v>
      </c>
      <c r="R1200" t="s">
        <v>33</v>
      </c>
      <c r="S1200" t="s">
        <v>60</v>
      </c>
      <c r="T1200" t="s">
        <v>74</v>
      </c>
      <c r="U1200" t="s">
        <v>50</v>
      </c>
      <c r="V1200" t="s">
        <v>115</v>
      </c>
      <c r="W1200" t="s">
        <v>64</v>
      </c>
      <c r="X1200" t="s">
        <v>39</v>
      </c>
      <c r="Z1200" t="s">
        <v>40</v>
      </c>
      <c r="AA1200" t="s">
        <v>54</v>
      </c>
    </row>
    <row r="1201" spans="5:46" x14ac:dyDescent="0.4">
      <c r="E1201">
        <v>1</v>
      </c>
      <c r="F1201">
        <v>863</v>
      </c>
      <c r="G1201" t="s">
        <v>25</v>
      </c>
      <c r="H1201" s="1">
        <v>45572.582638888889</v>
      </c>
      <c r="I1201" t="s">
        <v>26</v>
      </c>
      <c r="L1201" t="s">
        <v>446</v>
      </c>
      <c r="M1201" t="s">
        <v>73</v>
      </c>
      <c r="N1201" t="s">
        <v>57</v>
      </c>
      <c r="O1201" t="s">
        <v>58</v>
      </c>
      <c r="P1201" t="s">
        <v>134</v>
      </c>
      <c r="R1201" t="s">
        <v>33</v>
      </c>
      <c r="S1201" t="s">
        <v>34</v>
      </c>
      <c r="T1201" t="s">
        <v>61</v>
      </c>
      <c r="U1201" t="s">
        <v>50</v>
      </c>
      <c r="V1201" t="s">
        <v>235</v>
      </c>
      <c r="W1201" t="s">
        <v>52</v>
      </c>
      <c r="X1201" t="s">
        <v>70</v>
      </c>
      <c r="Z1201" t="s">
        <v>40</v>
      </c>
      <c r="AA1201" t="s">
        <v>54</v>
      </c>
      <c r="AT1201" t="s">
        <v>1269</v>
      </c>
    </row>
    <row r="1202" spans="5:46" x14ac:dyDescent="0.4">
      <c r="E1202">
        <v>1</v>
      </c>
      <c r="F1202">
        <v>863</v>
      </c>
      <c r="G1202" t="s">
        <v>25</v>
      </c>
      <c r="H1202" s="1">
        <v>45572.582638888889</v>
      </c>
      <c r="I1202" t="s">
        <v>26</v>
      </c>
      <c r="K1202" t="s">
        <v>87</v>
      </c>
      <c r="L1202" t="s">
        <v>446</v>
      </c>
      <c r="M1202" t="s">
        <v>73</v>
      </c>
      <c r="N1202" t="s">
        <v>57</v>
      </c>
      <c r="O1202" t="s">
        <v>58</v>
      </c>
      <c r="P1202" t="s">
        <v>108</v>
      </c>
      <c r="R1202" t="s">
        <v>34</v>
      </c>
      <c r="S1202" t="s">
        <v>74</v>
      </c>
      <c r="T1202" t="s">
        <v>62</v>
      </c>
      <c r="U1202" t="s">
        <v>50</v>
      </c>
      <c r="V1202" t="s">
        <v>103</v>
      </c>
      <c r="W1202" t="s">
        <v>52</v>
      </c>
      <c r="X1202" t="s">
        <v>105</v>
      </c>
      <c r="Y1202" t="s">
        <v>99</v>
      </c>
      <c r="Z1202" t="s">
        <v>40</v>
      </c>
      <c r="AA1202" t="s">
        <v>41</v>
      </c>
      <c r="AB1202" t="s">
        <v>1270</v>
      </c>
      <c r="AC1202" t="s">
        <v>44</v>
      </c>
      <c r="AD1202" t="s">
        <v>85</v>
      </c>
    </row>
    <row r="1203" spans="5:46" x14ac:dyDescent="0.4">
      <c r="E1203">
        <v>1</v>
      </c>
      <c r="F1203">
        <v>863</v>
      </c>
      <c r="G1203" t="s">
        <v>25</v>
      </c>
      <c r="H1203" s="1">
        <v>45572.582638888889</v>
      </c>
      <c r="I1203" t="s">
        <v>26</v>
      </c>
      <c r="K1203" t="s">
        <v>87</v>
      </c>
      <c r="L1203" t="s">
        <v>446</v>
      </c>
      <c r="M1203" t="s">
        <v>56</v>
      </c>
      <c r="N1203" t="s">
        <v>66</v>
      </c>
      <c r="O1203" t="s">
        <v>31</v>
      </c>
      <c r="Q1203" t="s">
        <v>88</v>
      </c>
      <c r="R1203" t="s">
        <v>34</v>
      </c>
      <c r="S1203" t="s">
        <v>89</v>
      </c>
      <c r="T1203" t="s">
        <v>48</v>
      </c>
      <c r="U1203" t="s">
        <v>103</v>
      </c>
      <c r="V1203" t="s">
        <v>37</v>
      </c>
      <c r="W1203" t="s">
        <v>91</v>
      </c>
      <c r="X1203" t="s">
        <v>53</v>
      </c>
      <c r="Z1203" t="s">
        <v>40</v>
      </c>
      <c r="AA1203" t="s">
        <v>54</v>
      </c>
    </row>
    <row r="1204" spans="5:46" x14ac:dyDescent="0.4">
      <c r="E1204">
        <v>1</v>
      </c>
      <c r="F1204">
        <v>863</v>
      </c>
      <c r="G1204" t="s">
        <v>25</v>
      </c>
      <c r="H1204" s="1">
        <v>45572.582638888889</v>
      </c>
      <c r="I1204" t="s">
        <v>26</v>
      </c>
      <c r="K1204" t="s">
        <v>87</v>
      </c>
      <c r="L1204" t="s">
        <v>446</v>
      </c>
      <c r="M1204" t="s">
        <v>56</v>
      </c>
      <c r="N1204" t="s">
        <v>46</v>
      </c>
      <c r="O1204" t="s">
        <v>31</v>
      </c>
      <c r="Q1204" t="s">
        <v>104</v>
      </c>
      <c r="R1204" t="s">
        <v>47</v>
      </c>
      <c r="S1204" t="s">
        <v>61</v>
      </c>
      <c r="T1204" t="s">
        <v>118</v>
      </c>
      <c r="U1204" t="s">
        <v>132</v>
      </c>
      <c r="V1204" t="s">
        <v>68</v>
      </c>
      <c r="W1204" t="s">
        <v>178</v>
      </c>
      <c r="X1204" t="s">
        <v>53</v>
      </c>
      <c r="Z1204" t="s">
        <v>40</v>
      </c>
      <c r="AA1204" t="s">
        <v>54</v>
      </c>
      <c r="AT1204" t="s">
        <v>1271</v>
      </c>
    </row>
    <row r="1205" spans="5:46" x14ac:dyDescent="0.4">
      <c r="E1205">
        <v>1</v>
      </c>
      <c r="F1205">
        <v>863</v>
      </c>
      <c r="G1205" t="s">
        <v>25</v>
      </c>
      <c r="H1205" s="1">
        <v>45572.581944444442</v>
      </c>
      <c r="I1205" t="s">
        <v>26</v>
      </c>
      <c r="K1205" t="s">
        <v>87</v>
      </c>
      <c r="L1205" t="s">
        <v>446</v>
      </c>
      <c r="M1205" t="s">
        <v>29</v>
      </c>
      <c r="N1205" t="s">
        <v>57</v>
      </c>
      <c r="O1205" t="s">
        <v>58</v>
      </c>
      <c r="P1205" t="s">
        <v>108</v>
      </c>
      <c r="R1205" t="s">
        <v>33</v>
      </c>
      <c r="S1205" t="s">
        <v>74</v>
      </c>
      <c r="U1205" t="s">
        <v>50</v>
      </c>
      <c r="W1205" t="s">
        <v>70</v>
      </c>
      <c r="Z1205" t="s">
        <v>40</v>
      </c>
      <c r="AA1205" t="s">
        <v>54</v>
      </c>
    </row>
    <row r="1206" spans="5:46" x14ac:dyDescent="0.4">
      <c r="E1206">
        <v>1</v>
      </c>
      <c r="F1206">
        <v>863</v>
      </c>
      <c r="G1206" t="s">
        <v>25</v>
      </c>
      <c r="H1206" s="1">
        <v>45572.581250000003</v>
      </c>
      <c r="I1206" t="s">
        <v>26</v>
      </c>
      <c r="K1206" t="s">
        <v>87</v>
      </c>
      <c r="L1206" t="s">
        <v>446</v>
      </c>
      <c r="M1206" t="s">
        <v>73</v>
      </c>
      <c r="N1206" t="s">
        <v>57</v>
      </c>
      <c r="O1206" t="s">
        <v>58</v>
      </c>
      <c r="P1206" t="s">
        <v>108</v>
      </c>
      <c r="R1206" t="s">
        <v>34</v>
      </c>
      <c r="S1206" t="s">
        <v>74</v>
      </c>
      <c r="T1206" t="s">
        <v>90</v>
      </c>
      <c r="U1206" t="s">
        <v>50</v>
      </c>
      <c r="V1206" t="s">
        <v>51</v>
      </c>
      <c r="W1206" t="s">
        <v>91</v>
      </c>
      <c r="Z1206" t="s">
        <v>40</v>
      </c>
      <c r="AA1206" t="s">
        <v>54</v>
      </c>
    </row>
    <row r="1207" spans="5:46" x14ac:dyDescent="0.4">
      <c r="E1207">
        <v>1</v>
      </c>
      <c r="F1207">
        <v>863</v>
      </c>
      <c r="G1207" t="s">
        <v>25</v>
      </c>
      <c r="H1207" s="1">
        <v>45572.581250000003</v>
      </c>
      <c r="I1207" t="s">
        <v>26</v>
      </c>
      <c r="K1207" t="s">
        <v>87</v>
      </c>
      <c r="L1207" t="s">
        <v>446</v>
      </c>
      <c r="M1207" t="s">
        <v>29</v>
      </c>
      <c r="N1207" t="s">
        <v>30</v>
      </c>
      <c r="O1207" t="s">
        <v>58</v>
      </c>
      <c r="P1207" t="s">
        <v>134</v>
      </c>
      <c r="R1207" t="s">
        <v>61</v>
      </c>
      <c r="S1207" t="s">
        <v>110</v>
      </c>
      <c r="U1207" t="s">
        <v>50</v>
      </c>
      <c r="V1207" t="s">
        <v>36</v>
      </c>
      <c r="W1207" t="s">
        <v>52</v>
      </c>
      <c r="Z1207" t="s">
        <v>40</v>
      </c>
      <c r="AA1207" t="s">
        <v>41</v>
      </c>
      <c r="AB1207" t="s">
        <v>699</v>
      </c>
      <c r="AC1207" t="s">
        <v>84</v>
      </c>
      <c r="AD1207" t="s">
        <v>189</v>
      </c>
    </row>
    <row r="1208" spans="5:46" x14ac:dyDescent="0.4">
      <c r="E1208">
        <v>1</v>
      </c>
      <c r="F1208">
        <v>863</v>
      </c>
      <c r="G1208" t="s">
        <v>25</v>
      </c>
      <c r="H1208" s="1">
        <v>45572.581250000003</v>
      </c>
      <c r="I1208" t="s">
        <v>26</v>
      </c>
      <c r="K1208" t="s">
        <v>142</v>
      </c>
      <c r="L1208" t="s">
        <v>446</v>
      </c>
      <c r="M1208" t="s">
        <v>56</v>
      </c>
      <c r="N1208" t="s">
        <v>30</v>
      </c>
      <c r="O1208" t="s">
        <v>58</v>
      </c>
      <c r="P1208" t="s">
        <v>108</v>
      </c>
      <c r="R1208" t="s">
        <v>61</v>
      </c>
      <c r="S1208" t="s">
        <v>49</v>
      </c>
      <c r="U1208" t="s">
        <v>103</v>
      </c>
      <c r="W1208" t="s">
        <v>125</v>
      </c>
      <c r="X1208" t="s">
        <v>53</v>
      </c>
      <c r="Y1208" t="s">
        <v>72</v>
      </c>
      <c r="Z1208" t="s">
        <v>40</v>
      </c>
      <c r="AA1208" t="s">
        <v>54</v>
      </c>
    </row>
    <row r="1209" spans="5:46" x14ac:dyDescent="0.4">
      <c r="E1209">
        <v>1</v>
      </c>
      <c r="F1209">
        <v>863</v>
      </c>
      <c r="G1209" t="s">
        <v>25</v>
      </c>
      <c r="H1209" s="1">
        <v>45572.581250000003</v>
      </c>
      <c r="I1209" t="s">
        <v>26</v>
      </c>
      <c r="K1209" t="s">
        <v>87</v>
      </c>
      <c r="L1209" t="s">
        <v>446</v>
      </c>
      <c r="M1209" t="s">
        <v>56</v>
      </c>
      <c r="N1209" t="s">
        <v>30</v>
      </c>
      <c r="O1209" t="s">
        <v>58</v>
      </c>
      <c r="P1209" t="s">
        <v>59</v>
      </c>
      <c r="R1209" t="s">
        <v>61</v>
      </c>
      <c r="U1209" t="s">
        <v>50</v>
      </c>
      <c r="V1209" t="s">
        <v>36</v>
      </c>
      <c r="W1209" t="s">
        <v>178</v>
      </c>
      <c r="Z1209" t="s">
        <v>40</v>
      </c>
      <c r="AA1209" t="s">
        <v>41</v>
      </c>
      <c r="AB1209" t="s">
        <v>1272</v>
      </c>
      <c r="AC1209" t="s">
        <v>78</v>
      </c>
      <c r="AD1209" t="s">
        <v>82</v>
      </c>
      <c r="AE1209" t="s">
        <v>84</v>
      </c>
      <c r="AF1209" t="s">
        <v>85</v>
      </c>
    </row>
    <row r="1210" spans="5:46" x14ac:dyDescent="0.4">
      <c r="E1210">
        <v>1</v>
      </c>
      <c r="F1210">
        <v>863</v>
      </c>
      <c r="G1210" t="s">
        <v>25</v>
      </c>
      <c r="H1210" s="1">
        <v>45572.581250000003</v>
      </c>
      <c r="I1210" t="s">
        <v>26</v>
      </c>
      <c r="K1210" t="s">
        <v>87</v>
      </c>
      <c r="L1210" t="s">
        <v>446</v>
      </c>
      <c r="M1210" t="s">
        <v>56</v>
      </c>
      <c r="N1210" t="s">
        <v>57</v>
      </c>
      <c r="O1210" t="s">
        <v>31</v>
      </c>
      <c r="Q1210" t="s">
        <v>104</v>
      </c>
      <c r="R1210" t="s">
        <v>48</v>
      </c>
      <c r="U1210" t="s">
        <v>50</v>
      </c>
      <c r="V1210" t="s">
        <v>102</v>
      </c>
      <c r="W1210" t="s">
        <v>52</v>
      </c>
      <c r="X1210" t="s">
        <v>91</v>
      </c>
      <c r="Y1210" t="s">
        <v>72</v>
      </c>
      <c r="Z1210" t="s">
        <v>40</v>
      </c>
      <c r="AA1210" t="s">
        <v>41</v>
      </c>
      <c r="AB1210" t="s">
        <v>1273</v>
      </c>
      <c r="AC1210" t="s">
        <v>82</v>
      </c>
    </row>
    <row r="1211" spans="5:46" x14ac:dyDescent="0.4">
      <c r="E1211">
        <v>1</v>
      </c>
      <c r="F1211">
        <v>863</v>
      </c>
      <c r="G1211" t="s">
        <v>25</v>
      </c>
      <c r="H1211" s="1">
        <v>45572.580555555556</v>
      </c>
      <c r="I1211" t="s">
        <v>26</v>
      </c>
      <c r="K1211" t="s">
        <v>87</v>
      </c>
      <c r="L1211" t="s">
        <v>446</v>
      </c>
      <c r="M1211" t="s">
        <v>56</v>
      </c>
      <c r="N1211" t="s">
        <v>30</v>
      </c>
      <c r="O1211" t="s">
        <v>58</v>
      </c>
      <c r="P1211" t="s">
        <v>32</v>
      </c>
      <c r="R1211" t="s">
        <v>74</v>
      </c>
      <c r="S1211" t="s">
        <v>49</v>
      </c>
      <c r="U1211" t="s">
        <v>50</v>
      </c>
      <c r="W1211" t="s">
        <v>125</v>
      </c>
      <c r="X1211" t="s">
        <v>70</v>
      </c>
      <c r="Z1211" t="s">
        <v>40</v>
      </c>
      <c r="AA1211" t="s">
        <v>41</v>
      </c>
      <c r="AB1211" t="s">
        <v>1274</v>
      </c>
      <c r="AC1211" t="s">
        <v>189</v>
      </c>
    </row>
    <row r="1212" spans="5:46" ht="112.5" x14ac:dyDescent="0.4">
      <c r="E1212">
        <v>1</v>
      </c>
      <c r="F1212">
        <v>863</v>
      </c>
      <c r="G1212" t="s">
        <v>25</v>
      </c>
      <c r="H1212" s="1">
        <v>45572.580555555556</v>
      </c>
      <c r="I1212" t="s">
        <v>26</v>
      </c>
      <c r="K1212" t="s">
        <v>87</v>
      </c>
      <c r="L1212" t="s">
        <v>446</v>
      </c>
      <c r="M1212" t="s">
        <v>73</v>
      </c>
      <c r="N1212" t="s">
        <v>57</v>
      </c>
      <c r="O1212" t="s">
        <v>58</v>
      </c>
      <c r="P1212" t="s">
        <v>59</v>
      </c>
      <c r="R1212" t="s">
        <v>60</v>
      </c>
      <c r="S1212" t="s">
        <v>74</v>
      </c>
      <c r="T1212" t="s">
        <v>62</v>
      </c>
      <c r="U1212" t="s">
        <v>50</v>
      </c>
      <c r="V1212" t="s">
        <v>37</v>
      </c>
      <c r="W1212" t="s">
        <v>105</v>
      </c>
      <c r="Z1212" t="s">
        <v>40</v>
      </c>
      <c r="AA1212" t="s">
        <v>41</v>
      </c>
      <c r="AB1212" s="2" t="s">
        <v>1275</v>
      </c>
      <c r="AC1212" t="s">
        <v>85</v>
      </c>
    </row>
    <row r="1213" spans="5:46" x14ac:dyDescent="0.4">
      <c r="E1213">
        <v>1</v>
      </c>
      <c r="F1213">
        <v>863</v>
      </c>
      <c r="G1213" t="s">
        <v>25</v>
      </c>
      <c r="H1213" s="1">
        <v>45572.580555555556</v>
      </c>
      <c r="I1213" t="s">
        <v>26</v>
      </c>
      <c r="K1213" t="s">
        <v>87</v>
      </c>
      <c r="L1213" t="s">
        <v>446</v>
      </c>
      <c r="M1213" t="s">
        <v>73</v>
      </c>
      <c r="N1213" t="s">
        <v>30</v>
      </c>
      <c r="O1213" t="s">
        <v>58</v>
      </c>
      <c r="P1213" t="s">
        <v>108</v>
      </c>
      <c r="R1213" t="s">
        <v>34</v>
      </c>
      <c r="S1213" t="s">
        <v>74</v>
      </c>
      <c r="T1213" t="s">
        <v>47</v>
      </c>
      <c r="U1213" t="s">
        <v>50</v>
      </c>
      <c r="V1213" t="s">
        <v>63</v>
      </c>
      <c r="W1213" t="s">
        <v>75</v>
      </c>
      <c r="X1213" t="s">
        <v>125</v>
      </c>
      <c r="Y1213" t="s">
        <v>105</v>
      </c>
      <c r="Z1213" t="s">
        <v>40</v>
      </c>
      <c r="AA1213" t="s">
        <v>54</v>
      </c>
    </row>
    <row r="1214" spans="5:46" x14ac:dyDescent="0.4">
      <c r="E1214">
        <v>1</v>
      </c>
      <c r="F1214">
        <v>863</v>
      </c>
      <c r="G1214" t="s">
        <v>25</v>
      </c>
      <c r="H1214" s="1">
        <v>45572.580555555556</v>
      </c>
      <c r="I1214" t="s">
        <v>26</v>
      </c>
      <c r="K1214" t="s">
        <v>87</v>
      </c>
      <c r="L1214" t="s">
        <v>446</v>
      </c>
      <c r="M1214" t="s">
        <v>29</v>
      </c>
      <c r="N1214" t="s">
        <v>30</v>
      </c>
      <c r="O1214" t="s">
        <v>31</v>
      </c>
      <c r="Q1214" t="s">
        <v>123</v>
      </c>
      <c r="R1214" t="s">
        <v>154</v>
      </c>
      <c r="S1214" t="s">
        <v>101</v>
      </c>
      <c r="U1214" t="s">
        <v>132</v>
      </c>
      <c r="V1214" t="s">
        <v>115</v>
      </c>
      <c r="W1214" t="s">
        <v>39</v>
      </c>
      <c r="X1214" t="s">
        <v>53</v>
      </c>
      <c r="Z1214" t="s">
        <v>40</v>
      </c>
      <c r="AA1214" t="s">
        <v>54</v>
      </c>
    </row>
    <row r="1215" spans="5:46" x14ac:dyDescent="0.4">
      <c r="E1215">
        <v>1</v>
      </c>
      <c r="F1215">
        <v>863</v>
      </c>
      <c r="G1215" t="s">
        <v>25</v>
      </c>
      <c r="H1215" s="1">
        <v>45572.580555555556</v>
      </c>
      <c r="I1215" t="s">
        <v>26</v>
      </c>
      <c r="K1215" t="s">
        <v>87</v>
      </c>
      <c r="L1215" t="s">
        <v>446</v>
      </c>
      <c r="M1215" t="s">
        <v>73</v>
      </c>
      <c r="N1215" t="s">
        <v>57</v>
      </c>
      <c r="O1215" t="s">
        <v>58</v>
      </c>
      <c r="P1215" t="s">
        <v>108</v>
      </c>
      <c r="R1215" t="s">
        <v>47</v>
      </c>
      <c r="S1215" t="s">
        <v>61</v>
      </c>
      <c r="T1215" t="s">
        <v>90</v>
      </c>
      <c r="U1215" t="s">
        <v>50</v>
      </c>
      <c r="V1215" t="s">
        <v>51</v>
      </c>
      <c r="W1215" t="s">
        <v>75</v>
      </c>
      <c r="X1215" t="s">
        <v>91</v>
      </c>
      <c r="Y1215" t="s">
        <v>111</v>
      </c>
      <c r="Z1215" t="s">
        <v>40</v>
      </c>
      <c r="AA1215" t="s">
        <v>54</v>
      </c>
    </row>
    <row r="1216" spans="5:46" x14ac:dyDescent="0.4">
      <c r="E1216">
        <v>1</v>
      </c>
      <c r="F1216">
        <v>863</v>
      </c>
      <c r="G1216" t="s">
        <v>25</v>
      </c>
      <c r="H1216" s="1">
        <v>45572.579861111109</v>
      </c>
      <c r="I1216" t="s">
        <v>26</v>
      </c>
      <c r="K1216" t="s">
        <v>87</v>
      </c>
      <c r="L1216" t="s">
        <v>446</v>
      </c>
      <c r="M1216" t="s">
        <v>56</v>
      </c>
      <c r="N1216" t="s">
        <v>46</v>
      </c>
      <c r="O1216" t="s">
        <v>31</v>
      </c>
      <c r="Q1216" t="s">
        <v>32</v>
      </c>
      <c r="R1216" t="s">
        <v>101</v>
      </c>
      <c r="U1216" t="s">
        <v>50</v>
      </c>
      <c r="W1216" t="s">
        <v>105</v>
      </c>
      <c r="Z1216" t="s">
        <v>40</v>
      </c>
      <c r="AA1216" t="s">
        <v>54</v>
      </c>
    </row>
    <row r="1217" spans="5:46" ht="262.5" x14ac:dyDescent="0.4">
      <c r="E1217">
        <v>1</v>
      </c>
      <c r="F1217">
        <v>863</v>
      </c>
      <c r="G1217" t="s">
        <v>25</v>
      </c>
      <c r="H1217" s="1">
        <v>45572.579861111109</v>
      </c>
      <c r="I1217" t="s">
        <v>26</v>
      </c>
      <c r="K1217" t="s">
        <v>87</v>
      </c>
      <c r="L1217" t="s">
        <v>446</v>
      </c>
      <c r="M1217" t="s">
        <v>73</v>
      </c>
      <c r="N1217" t="s">
        <v>57</v>
      </c>
      <c r="O1217" t="s">
        <v>58</v>
      </c>
      <c r="P1217" t="s">
        <v>212</v>
      </c>
      <c r="R1217" t="s">
        <v>60</v>
      </c>
      <c r="S1217" t="s">
        <v>34</v>
      </c>
      <c r="T1217" t="s">
        <v>61</v>
      </c>
      <c r="U1217" t="s">
        <v>50</v>
      </c>
      <c r="V1217" t="s">
        <v>37</v>
      </c>
      <c r="W1217" t="s">
        <v>75</v>
      </c>
      <c r="X1217" t="s">
        <v>105</v>
      </c>
      <c r="Y1217" t="s">
        <v>91</v>
      </c>
      <c r="Z1217" t="s">
        <v>40</v>
      </c>
      <c r="AA1217" t="s">
        <v>41</v>
      </c>
      <c r="AB1217" s="2" t="s">
        <v>1276</v>
      </c>
      <c r="AC1217" t="s">
        <v>77</v>
      </c>
      <c r="AD1217" t="s">
        <v>79</v>
      </c>
      <c r="AE1217" t="s">
        <v>43</v>
      </c>
      <c r="AF1217" t="s">
        <v>44</v>
      </c>
      <c r="AG1217" t="s">
        <v>81</v>
      </c>
      <c r="AH1217" t="s">
        <v>83</v>
      </c>
      <c r="AI1217" t="s">
        <v>84</v>
      </c>
      <c r="AJ1217" t="s">
        <v>85</v>
      </c>
    </row>
    <row r="1218" spans="5:46" x14ac:dyDescent="0.4">
      <c r="E1218">
        <v>1</v>
      </c>
      <c r="F1218">
        <v>863</v>
      </c>
      <c r="G1218" t="s">
        <v>25</v>
      </c>
      <c r="H1218" s="1">
        <v>45572.579861111109</v>
      </c>
      <c r="I1218" t="s">
        <v>26</v>
      </c>
      <c r="K1218" t="s">
        <v>87</v>
      </c>
      <c r="L1218" t="s">
        <v>446</v>
      </c>
      <c r="M1218" t="s">
        <v>73</v>
      </c>
      <c r="N1218" t="s">
        <v>57</v>
      </c>
      <c r="O1218" t="s">
        <v>58</v>
      </c>
      <c r="P1218" t="s">
        <v>59</v>
      </c>
      <c r="R1218" t="s">
        <v>60</v>
      </c>
      <c r="U1218" t="s">
        <v>50</v>
      </c>
      <c r="W1218" t="s">
        <v>52</v>
      </c>
      <c r="X1218" t="s">
        <v>91</v>
      </c>
      <c r="Z1218" t="s">
        <v>40</v>
      </c>
      <c r="AA1218" t="s">
        <v>41</v>
      </c>
      <c r="AB1218" t="s">
        <v>1277</v>
      </c>
      <c r="AC1218" t="s">
        <v>78</v>
      </c>
      <c r="AD1218" t="s">
        <v>96</v>
      </c>
    </row>
    <row r="1219" spans="5:46" x14ac:dyDescent="0.4">
      <c r="E1219">
        <v>1</v>
      </c>
      <c r="F1219">
        <v>863</v>
      </c>
      <c r="G1219" t="s">
        <v>25</v>
      </c>
      <c r="H1219" s="1">
        <v>45572.57916666667</v>
      </c>
      <c r="I1219" t="s">
        <v>26</v>
      </c>
      <c r="K1219" t="s">
        <v>87</v>
      </c>
      <c r="L1219" t="s">
        <v>446</v>
      </c>
      <c r="M1219" t="s">
        <v>56</v>
      </c>
      <c r="N1219" t="s">
        <v>46</v>
      </c>
      <c r="O1219" t="s">
        <v>31</v>
      </c>
      <c r="Q1219" t="s">
        <v>32</v>
      </c>
      <c r="R1219" t="s">
        <v>74</v>
      </c>
      <c r="S1219" t="s">
        <v>61</v>
      </c>
      <c r="T1219" t="s">
        <v>101</v>
      </c>
      <c r="U1219" t="s">
        <v>132</v>
      </c>
      <c r="V1219" t="s">
        <v>115</v>
      </c>
      <c r="W1219" t="s">
        <v>52</v>
      </c>
      <c r="X1219" t="s">
        <v>178</v>
      </c>
      <c r="Y1219" t="s">
        <v>71</v>
      </c>
      <c r="Z1219" t="s">
        <v>40</v>
      </c>
      <c r="AA1219" t="s">
        <v>54</v>
      </c>
    </row>
    <row r="1220" spans="5:46" x14ac:dyDescent="0.4">
      <c r="E1220">
        <v>1</v>
      </c>
      <c r="F1220">
        <v>863</v>
      </c>
      <c r="G1220" t="s">
        <v>25</v>
      </c>
      <c r="H1220" s="1">
        <v>45572.497916666667</v>
      </c>
      <c r="I1220" t="s">
        <v>26</v>
      </c>
      <c r="K1220" t="s">
        <v>27</v>
      </c>
      <c r="L1220" t="s">
        <v>1278</v>
      </c>
      <c r="M1220" t="s">
        <v>29</v>
      </c>
      <c r="N1220" t="s">
        <v>30</v>
      </c>
      <c r="O1220" t="s">
        <v>31</v>
      </c>
      <c r="Q1220" t="s">
        <v>88</v>
      </c>
      <c r="R1220" t="s">
        <v>35</v>
      </c>
      <c r="U1220" t="s">
        <v>63</v>
      </c>
      <c r="V1220" t="s">
        <v>68</v>
      </c>
      <c r="W1220" t="s">
        <v>99</v>
      </c>
      <c r="X1220" t="s">
        <v>70</v>
      </c>
      <c r="Z1220" t="s">
        <v>40</v>
      </c>
      <c r="AA1220" t="s">
        <v>54</v>
      </c>
    </row>
    <row r="1221" spans="5:46" ht="187.5" x14ac:dyDescent="0.4">
      <c r="E1221">
        <v>1</v>
      </c>
      <c r="F1221">
        <v>863</v>
      </c>
      <c r="G1221" t="s">
        <v>25</v>
      </c>
      <c r="H1221" s="1">
        <v>45572.49722222222</v>
      </c>
      <c r="I1221" t="s">
        <v>26</v>
      </c>
      <c r="K1221" t="s">
        <v>27</v>
      </c>
      <c r="L1221" t="s">
        <v>1278</v>
      </c>
      <c r="M1221" t="s">
        <v>73</v>
      </c>
      <c r="N1221" t="s">
        <v>30</v>
      </c>
      <c r="O1221" t="s">
        <v>31</v>
      </c>
      <c r="Q1221" t="s">
        <v>114</v>
      </c>
      <c r="R1221" t="s">
        <v>34</v>
      </c>
      <c r="S1221" t="s">
        <v>74</v>
      </c>
      <c r="T1221" t="s">
        <v>61</v>
      </c>
      <c r="U1221" t="s">
        <v>50</v>
      </c>
      <c r="V1221" t="s">
        <v>102</v>
      </c>
      <c r="W1221" t="s">
        <v>64</v>
      </c>
      <c r="X1221" t="s">
        <v>75</v>
      </c>
      <c r="Y1221" t="s">
        <v>125</v>
      </c>
      <c r="Z1221" t="s">
        <v>40</v>
      </c>
      <c r="AA1221" t="s">
        <v>41</v>
      </c>
      <c r="AB1221" s="2" t="s">
        <v>1279</v>
      </c>
      <c r="AC1221" t="s">
        <v>77</v>
      </c>
      <c r="AD1221" t="s">
        <v>78</v>
      </c>
      <c r="AE1221" t="s">
        <v>82</v>
      </c>
    </row>
    <row r="1222" spans="5:46" ht="75" x14ac:dyDescent="0.4">
      <c r="E1222">
        <v>1</v>
      </c>
      <c r="F1222">
        <v>863</v>
      </c>
      <c r="G1222" t="s">
        <v>25</v>
      </c>
      <c r="H1222" s="1">
        <v>45572.494444444441</v>
      </c>
      <c r="I1222" t="s">
        <v>26</v>
      </c>
      <c r="K1222" t="s">
        <v>435</v>
      </c>
      <c r="L1222" t="s">
        <v>1278</v>
      </c>
      <c r="M1222" t="s">
        <v>29</v>
      </c>
      <c r="N1222" t="s">
        <v>46</v>
      </c>
      <c r="O1222" t="s">
        <v>58</v>
      </c>
      <c r="P1222" t="s">
        <v>32</v>
      </c>
      <c r="R1222" t="s">
        <v>34</v>
      </c>
      <c r="S1222" t="s">
        <v>74</v>
      </c>
      <c r="T1222" t="s">
        <v>110</v>
      </c>
      <c r="U1222" t="s">
        <v>50</v>
      </c>
      <c r="V1222" t="s">
        <v>103</v>
      </c>
      <c r="W1222" t="s">
        <v>38</v>
      </c>
      <c r="X1222" t="s">
        <v>70</v>
      </c>
      <c r="Z1222" t="s">
        <v>40</v>
      </c>
      <c r="AA1222" t="s">
        <v>41</v>
      </c>
      <c r="AB1222" s="2" t="s">
        <v>1280</v>
      </c>
      <c r="AC1222" t="s">
        <v>44</v>
      </c>
      <c r="AD1222" t="s">
        <v>84</v>
      </c>
      <c r="AE1222" t="s">
        <v>85</v>
      </c>
    </row>
    <row r="1223" spans="5:46" x14ac:dyDescent="0.4">
      <c r="E1223">
        <v>1</v>
      </c>
      <c r="F1223">
        <v>863</v>
      </c>
      <c r="G1223" t="s">
        <v>25</v>
      </c>
      <c r="H1223" s="1">
        <v>45572.493750000001</v>
      </c>
      <c r="I1223" t="s">
        <v>26</v>
      </c>
      <c r="K1223" t="s">
        <v>55</v>
      </c>
      <c r="L1223" t="s">
        <v>1278</v>
      </c>
      <c r="M1223" t="s">
        <v>29</v>
      </c>
      <c r="N1223" t="s">
        <v>122</v>
      </c>
      <c r="O1223" t="s">
        <v>58</v>
      </c>
      <c r="P1223" t="s">
        <v>212</v>
      </c>
      <c r="R1223" t="s">
        <v>118</v>
      </c>
      <c r="S1223" t="s">
        <v>48</v>
      </c>
      <c r="T1223" t="s">
        <v>101</v>
      </c>
      <c r="U1223" t="s">
        <v>157</v>
      </c>
      <c r="W1223" t="s">
        <v>178</v>
      </c>
      <c r="X1223" t="s">
        <v>133</v>
      </c>
      <c r="Y1223" t="s">
        <v>70</v>
      </c>
      <c r="Z1223" t="s">
        <v>40</v>
      </c>
      <c r="AA1223" t="s">
        <v>54</v>
      </c>
    </row>
    <row r="1224" spans="5:46" ht="93.75" x14ac:dyDescent="0.4">
      <c r="E1224">
        <v>1</v>
      </c>
      <c r="F1224">
        <v>863</v>
      </c>
      <c r="G1224" t="s">
        <v>25</v>
      </c>
      <c r="H1224" s="1">
        <v>45572.493055555555</v>
      </c>
      <c r="I1224" t="s">
        <v>26</v>
      </c>
      <c r="K1224" t="s">
        <v>45</v>
      </c>
      <c r="L1224" t="s">
        <v>1278</v>
      </c>
      <c r="M1224" t="s">
        <v>56</v>
      </c>
      <c r="N1224" t="s">
        <v>30</v>
      </c>
      <c r="O1224" t="s">
        <v>58</v>
      </c>
      <c r="P1224" t="s">
        <v>108</v>
      </c>
      <c r="R1224" t="s">
        <v>61</v>
      </c>
      <c r="S1224" t="s">
        <v>89</v>
      </c>
      <c r="T1224" t="s">
        <v>101</v>
      </c>
      <c r="U1224" t="s">
        <v>51</v>
      </c>
      <c r="V1224" t="s">
        <v>36</v>
      </c>
      <c r="W1224" t="s">
        <v>1281</v>
      </c>
      <c r="Z1224" t="s">
        <v>40</v>
      </c>
      <c r="AA1224" t="s">
        <v>41</v>
      </c>
      <c r="AB1224" s="2" t="s">
        <v>1282</v>
      </c>
      <c r="AC1224" t="s">
        <v>85</v>
      </c>
    </row>
    <row r="1225" spans="5:46" ht="393.75" x14ac:dyDescent="0.4">
      <c r="E1225">
        <v>1</v>
      </c>
      <c r="F1225">
        <v>863</v>
      </c>
      <c r="G1225" t="s">
        <v>25</v>
      </c>
      <c r="H1225" s="1">
        <v>45572.492361111108</v>
      </c>
      <c r="I1225" t="s">
        <v>26</v>
      </c>
      <c r="K1225" t="s">
        <v>445</v>
      </c>
      <c r="L1225" t="s">
        <v>1278</v>
      </c>
      <c r="M1225" t="s">
        <v>29</v>
      </c>
      <c r="N1225" t="s">
        <v>66</v>
      </c>
      <c r="O1225" t="s">
        <v>31</v>
      </c>
      <c r="Q1225" t="s">
        <v>104</v>
      </c>
      <c r="R1225" t="s">
        <v>61</v>
      </c>
      <c r="S1225" t="s">
        <v>154</v>
      </c>
      <c r="T1225" t="s">
        <v>101</v>
      </c>
      <c r="U1225" t="s">
        <v>36</v>
      </c>
      <c r="V1225" t="s">
        <v>1283</v>
      </c>
      <c r="W1225" t="s">
        <v>52</v>
      </c>
      <c r="X1225" t="s">
        <v>71</v>
      </c>
      <c r="Y1225" t="s">
        <v>1284</v>
      </c>
      <c r="Z1225" t="s">
        <v>40</v>
      </c>
      <c r="AA1225" t="s">
        <v>41</v>
      </c>
      <c r="AB1225" s="2" t="s">
        <v>1285</v>
      </c>
      <c r="AC1225" t="s">
        <v>81</v>
      </c>
      <c r="AD1225" t="s">
        <v>82</v>
      </c>
    </row>
    <row r="1226" spans="5:46" x14ac:dyDescent="0.4">
      <c r="E1226">
        <v>1</v>
      </c>
      <c r="F1226">
        <v>863</v>
      </c>
      <c r="G1226" t="s">
        <v>25</v>
      </c>
      <c r="H1226" s="1">
        <v>45572.492361111108</v>
      </c>
      <c r="I1226" t="s">
        <v>26</v>
      </c>
      <c r="K1226" t="s">
        <v>435</v>
      </c>
      <c r="L1226" t="s">
        <v>1278</v>
      </c>
      <c r="M1226" t="s">
        <v>73</v>
      </c>
      <c r="N1226" t="s">
        <v>57</v>
      </c>
      <c r="O1226" t="s">
        <v>58</v>
      </c>
      <c r="P1226" t="s">
        <v>32</v>
      </c>
      <c r="R1226" t="s">
        <v>101</v>
      </c>
      <c r="S1226" t="s">
        <v>110</v>
      </c>
      <c r="U1226" t="s">
        <v>51</v>
      </c>
      <c r="W1226" t="s">
        <v>75</v>
      </c>
      <c r="X1226" t="s">
        <v>91</v>
      </c>
      <c r="AA1226" t="s">
        <v>41</v>
      </c>
      <c r="AC1226" t="s">
        <v>80</v>
      </c>
      <c r="AD1226" t="s">
        <v>81</v>
      </c>
    </row>
    <row r="1227" spans="5:46" x14ac:dyDescent="0.4">
      <c r="E1227">
        <v>1</v>
      </c>
      <c r="F1227">
        <v>863</v>
      </c>
      <c r="G1227" t="s">
        <v>25</v>
      </c>
      <c r="H1227" s="1">
        <v>45572.492361111108</v>
      </c>
      <c r="I1227" t="s">
        <v>26</v>
      </c>
      <c r="K1227" t="s">
        <v>27</v>
      </c>
      <c r="L1227" t="s">
        <v>1278</v>
      </c>
      <c r="M1227" t="s">
        <v>73</v>
      </c>
      <c r="N1227" t="s">
        <v>57</v>
      </c>
      <c r="O1227" t="s">
        <v>58</v>
      </c>
      <c r="P1227" t="s">
        <v>108</v>
      </c>
      <c r="R1227" t="s">
        <v>33</v>
      </c>
      <c r="S1227" t="s">
        <v>117</v>
      </c>
      <c r="T1227" t="s">
        <v>48</v>
      </c>
      <c r="U1227" t="s">
        <v>103</v>
      </c>
      <c r="V1227" t="s">
        <v>63</v>
      </c>
      <c r="W1227" t="s">
        <v>52</v>
      </c>
      <c r="X1227" t="s">
        <v>125</v>
      </c>
      <c r="Y1227" t="s">
        <v>53</v>
      </c>
      <c r="Z1227" t="s">
        <v>40</v>
      </c>
      <c r="AA1227" t="s">
        <v>41</v>
      </c>
      <c r="AB1227" t="s">
        <v>1286</v>
      </c>
      <c r="AC1227" t="s">
        <v>84</v>
      </c>
      <c r="AT1227" t="s">
        <v>1287</v>
      </c>
    </row>
    <row r="1228" spans="5:46" x14ac:dyDescent="0.4">
      <c r="E1228">
        <v>1</v>
      </c>
      <c r="F1228">
        <v>863</v>
      </c>
      <c r="G1228" t="s">
        <v>25</v>
      </c>
      <c r="H1228" s="1">
        <v>45572.492361111108</v>
      </c>
      <c r="I1228" t="s">
        <v>26</v>
      </c>
      <c r="K1228" t="s">
        <v>27</v>
      </c>
      <c r="L1228" t="s">
        <v>1278</v>
      </c>
      <c r="M1228" t="s">
        <v>56</v>
      </c>
      <c r="N1228" t="s">
        <v>46</v>
      </c>
      <c r="O1228" t="s">
        <v>58</v>
      </c>
      <c r="P1228" t="s">
        <v>32</v>
      </c>
      <c r="R1228" t="s">
        <v>90</v>
      </c>
      <c r="U1228" t="s">
        <v>50</v>
      </c>
      <c r="W1228" t="s">
        <v>1288</v>
      </c>
      <c r="Z1228" t="s">
        <v>40</v>
      </c>
      <c r="AA1228" t="s">
        <v>54</v>
      </c>
      <c r="AT1228" t="s">
        <v>311</v>
      </c>
    </row>
    <row r="1229" spans="5:46" x14ac:dyDescent="0.4">
      <c r="E1229">
        <v>1</v>
      </c>
      <c r="F1229">
        <v>863</v>
      </c>
      <c r="G1229" t="s">
        <v>25</v>
      </c>
      <c r="H1229" s="1">
        <v>45572.492361111108</v>
      </c>
      <c r="I1229" t="s">
        <v>26</v>
      </c>
      <c r="K1229" t="s">
        <v>27</v>
      </c>
      <c r="L1229" t="s">
        <v>1278</v>
      </c>
      <c r="M1229" t="s">
        <v>56</v>
      </c>
      <c r="N1229" t="s">
        <v>30</v>
      </c>
      <c r="O1229" t="s">
        <v>58</v>
      </c>
      <c r="P1229" t="s">
        <v>32</v>
      </c>
      <c r="R1229" t="s">
        <v>34</v>
      </c>
      <c r="S1229" t="s">
        <v>62</v>
      </c>
      <c r="U1229" t="s">
        <v>50</v>
      </c>
      <c r="W1229" t="s">
        <v>125</v>
      </c>
      <c r="X1229" t="s">
        <v>91</v>
      </c>
      <c r="Z1229" t="s">
        <v>40</v>
      </c>
      <c r="AA1229" t="s">
        <v>41</v>
      </c>
      <c r="AB1229" t="s">
        <v>266</v>
      </c>
      <c r="AC1229" t="s">
        <v>77</v>
      </c>
      <c r="AD1229" t="s">
        <v>78</v>
      </c>
      <c r="AE1229" t="s">
        <v>43</v>
      </c>
      <c r="AF1229" t="s">
        <v>44</v>
      </c>
      <c r="AG1229" t="s">
        <v>82</v>
      </c>
      <c r="AH1229" t="s">
        <v>84</v>
      </c>
      <c r="AI1229" t="s">
        <v>85</v>
      </c>
    </row>
    <row r="1230" spans="5:46" x14ac:dyDescent="0.4">
      <c r="E1230">
        <v>1</v>
      </c>
      <c r="F1230">
        <v>863</v>
      </c>
      <c r="G1230" t="s">
        <v>25</v>
      </c>
      <c r="H1230" s="1">
        <v>45572.492361111108</v>
      </c>
      <c r="I1230" t="s">
        <v>26</v>
      </c>
      <c r="K1230" t="s">
        <v>27</v>
      </c>
      <c r="L1230" t="s">
        <v>1278</v>
      </c>
      <c r="M1230" t="s">
        <v>73</v>
      </c>
      <c r="N1230" t="s">
        <v>122</v>
      </c>
      <c r="O1230" t="s">
        <v>58</v>
      </c>
      <c r="P1230" t="s">
        <v>59</v>
      </c>
      <c r="R1230" t="s">
        <v>34</v>
      </c>
      <c r="S1230" t="s">
        <v>74</v>
      </c>
      <c r="T1230" t="s">
        <v>110</v>
      </c>
      <c r="U1230" t="s">
        <v>50</v>
      </c>
      <c r="W1230" t="s">
        <v>99</v>
      </c>
      <c r="Z1230" t="s">
        <v>40</v>
      </c>
      <c r="AA1230" t="s">
        <v>54</v>
      </c>
    </row>
    <row r="1231" spans="5:46" x14ac:dyDescent="0.4">
      <c r="E1231">
        <v>1</v>
      </c>
      <c r="F1231">
        <v>863</v>
      </c>
      <c r="G1231" t="s">
        <v>25</v>
      </c>
      <c r="H1231" s="1">
        <v>45572.491666666669</v>
      </c>
      <c r="I1231" t="s">
        <v>26</v>
      </c>
      <c r="K1231" t="s">
        <v>27</v>
      </c>
      <c r="L1231" t="s">
        <v>1278</v>
      </c>
      <c r="M1231" t="s">
        <v>56</v>
      </c>
      <c r="N1231" t="s">
        <v>57</v>
      </c>
      <c r="O1231" t="s">
        <v>58</v>
      </c>
      <c r="P1231" t="s">
        <v>1289</v>
      </c>
      <c r="R1231" t="s">
        <v>61</v>
      </c>
      <c r="S1231" t="s">
        <v>48</v>
      </c>
      <c r="T1231" t="s">
        <v>101</v>
      </c>
      <c r="U1231" t="s">
        <v>50</v>
      </c>
      <c r="V1231" t="s">
        <v>103</v>
      </c>
      <c r="W1231" t="s">
        <v>105</v>
      </c>
      <c r="X1231" t="s">
        <v>178</v>
      </c>
      <c r="Y1231" t="s">
        <v>39</v>
      </c>
      <c r="Z1231" t="s">
        <v>40</v>
      </c>
      <c r="AA1231" t="s">
        <v>54</v>
      </c>
      <c r="AT1231" t="s">
        <v>1290</v>
      </c>
    </row>
    <row r="1232" spans="5:46" x14ac:dyDescent="0.4">
      <c r="E1232">
        <v>1</v>
      </c>
      <c r="F1232">
        <v>863</v>
      </c>
      <c r="G1232" t="s">
        <v>25</v>
      </c>
      <c r="H1232" s="1">
        <v>45572.491666666669</v>
      </c>
      <c r="I1232" t="s">
        <v>26</v>
      </c>
      <c r="K1232" t="s">
        <v>27</v>
      </c>
      <c r="L1232" t="s">
        <v>1278</v>
      </c>
      <c r="M1232" t="s">
        <v>65</v>
      </c>
      <c r="N1232" t="s">
        <v>66</v>
      </c>
      <c r="O1232" t="s">
        <v>31</v>
      </c>
      <c r="Q1232" t="s">
        <v>1291</v>
      </c>
      <c r="R1232" t="s">
        <v>61</v>
      </c>
      <c r="U1232" t="s">
        <v>50</v>
      </c>
      <c r="W1232" t="s">
        <v>1292</v>
      </c>
      <c r="Z1232" t="s">
        <v>40</v>
      </c>
      <c r="AA1232" t="s">
        <v>41</v>
      </c>
      <c r="AB1232" t="s">
        <v>673</v>
      </c>
      <c r="AC1232" t="s">
        <v>84</v>
      </c>
      <c r="AD1232" t="s">
        <v>85</v>
      </c>
      <c r="AT1232" t="s">
        <v>1293</v>
      </c>
    </row>
    <row r="1233" spans="5:46" x14ac:dyDescent="0.4">
      <c r="E1233">
        <v>1</v>
      </c>
      <c r="F1233">
        <v>863</v>
      </c>
      <c r="G1233" t="s">
        <v>25</v>
      </c>
      <c r="H1233" s="1">
        <v>45572.491666666669</v>
      </c>
      <c r="I1233" t="s">
        <v>26</v>
      </c>
      <c r="K1233" t="s">
        <v>27</v>
      </c>
      <c r="L1233" t="s">
        <v>1278</v>
      </c>
      <c r="M1233" t="s">
        <v>29</v>
      </c>
      <c r="N1233" t="s">
        <v>46</v>
      </c>
      <c r="O1233" t="s">
        <v>58</v>
      </c>
      <c r="P1233" t="s">
        <v>108</v>
      </c>
      <c r="R1233" t="s">
        <v>47</v>
      </c>
      <c r="S1233" t="s">
        <v>61</v>
      </c>
      <c r="T1233" t="s">
        <v>101</v>
      </c>
      <c r="U1233" t="s">
        <v>50</v>
      </c>
      <c r="V1233" t="s">
        <v>102</v>
      </c>
      <c r="W1233" t="s">
        <v>105</v>
      </c>
      <c r="Z1233" t="s">
        <v>40</v>
      </c>
      <c r="AA1233" t="s">
        <v>41</v>
      </c>
      <c r="AB1233" t="s">
        <v>1294</v>
      </c>
      <c r="AC1233" t="s">
        <v>43</v>
      </c>
      <c r="AD1233" t="s">
        <v>44</v>
      </c>
      <c r="AE1233" t="s">
        <v>82</v>
      </c>
      <c r="AT1233" t="s">
        <v>311</v>
      </c>
    </row>
    <row r="1234" spans="5:46" ht="187.5" x14ac:dyDescent="0.4">
      <c r="E1234">
        <v>1</v>
      </c>
      <c r="F1234">
        <v>863</v>
      </c>
      <c r="G1234" t="s">
        <v>25</v>
      </c>
      <c r="H1234" s="1">
        <v>45572.490972222222</v>
      </c>
      <c r="I1234" t="s">
        <v>26</v>
      </c>
      <c r="K1234" t="s">
        <v>142</v>
      </c>
      <c r="L1234" t="s">
        <v>1278</v>
      </c>
      <c r="M1234" t="s">
        <v>29</v>
      </c>
      <c r="N1234" t="s">
        <v>30</v>
      </c>
      <c r="O1234" t="s">
        <v>58</v>
      </c>
      <c r="P1234" t="s">
        <v>108</v>
      </c>
      <c r="R1234" t="s">
        <v>34</v>
      </c>
      <c r="S1234" t="s">
        <v>48</v>
      </c>
      <c r="T1234" t="s">
        <v>110</v>
      </c>
      <c r="U1234" t="s">
        <v>50</v>
      </c>
      <c r="V1234" t="s">
        <v>103</v>
      </c>
      <c r="W1234" t="s">
        <v>52</v>
      </c>
      <c r="X1234" t="s">
        <v>75</v>
      </c>
      <c r="Y1234" t="s">
        <v>91</v>
      </c>
      <c r="Z1234" t="s">
        <v>40</v>
      </c>
      <c r="AA1234" t="s">
        <v>41</v>
      </c>
      <c r="AB1234" t="s">
        <v>576</v>
      </c>
      <c r="AC1234" t="s">
        <v>84</v>
      </c>
      <c r="AD1234" t="s">
        <v>85</v>
      </c>
      <c r="AT1234" s="2" t="s">
        <v>1295</v>
      </c>
    </row>
    <row r="1235" spans="5:46" x14ac:dyDescent="0.4">
      <c r="E1235">
        <v>1</v>
      </c>
      <c r="F1235">
        <v>863</v>
      </c>
      <c r="G1235" t="s">
        <v>25</v>
      </c>
      <c r="H1235" s="1">
        <v>45572.490972222222</v>
      </c>
      <c r="I1235" t="s">
        <v>26</v>
      </c>
      <c r="K1235" t="s">
        <v>445</v>
      </c>
      <c r="L1235" t="s">
        <v>1278</v>
      </c>
      <c r="M1235" t="s">
        <v>56</v>
      </c>
      <c r="N1235" t="s">
        <v>46</v>
      </c>
      <c r="O1235" t="s">
        <v>58</v>
      </c>
      <c r="P1235" t="s">
        <v>32</v>
      </c>
      <c r="R1235" t="s">
        <v>49</v>
      </c>
      <c r="U1235" t="s">
        <v>50</v>
      </c>
      <c r="W1235" t="s">
        <v>162</v>
      </c>
      <c r="X1235" t="s">
        <v>70</v>
      </c>
      <c r="Z1235" t="s">
        <v>40</v>
      </c>
      <c r="AA1235" t="s">
        <v>41</v>
      </c>
      <c r="AB1235" t="s">
        <v>1296</v>
      </c>
      <c r="AC1235" t="s">
        <v>84</v>
      </c>
      <c r="AD1235" t="s">
        <v>85</v>
      </c>
      <c r="AT1235" t="s">
        <v>468</v>
      </c>
    </row>
    <row r="1236" spans="5:46" x14ac:dyDescent="0.4">
      <c r="E1236">
        <v>1</v>
      </c>
      <c r="F1236">
        <v>863</v>
      </c>
      <c r="G1236" t="s">
        <v>25</v>
      </c>
      <c r="H1236" s="1">
        <v>45572.490972222222</v>
      </c>
      <c r="I1236" t="s">
        <v>26</v>
      </c>
      <c r="K1236" t="s">
        <v>445</v>
      </c>
      <c r="L1236" t="s">
        <v>1278</v>
      </c>
      <c r="M1236" t="s">
        <v>29</v>
      </c>
      <c r="N1236" t="s">
        <v>30</v>
      </c>
      <c r="O1236" t="s">
        <v>31</v>
      </c>
      <c r="Q1236" t="s">
        <v>88</v>
      </c>
      <c r="R1236" t="s">
        <v>33</v>
      </c>
      <c r="S1236" t="s">
        <v>61</v>
      </c>
      <c r="T1236" t="s">
        <v>89</v>
      </c>
      <c r="U1236" t="s">
        <v>50</v>
      </c>
      <c r="V1236" t="s">
        <v>36</v>
      </c>
      <c r="W1236" t="s">
        <v>178</v>
      </c>
      <c r="Z1236" t="s">
        <v>40</v>
      </c>
      <c r="AA1236" t="s">
        <v>41</v>
      </c>
      <c r="AB1236" t="s">
        <v>1297</v>
      </c>
      <c r="AC1236" t="s">
        <v>85</v>
      </c>
      <c r="AT1236" t="s">
        <v>1298</v>
      </c>
    </row>
    <row r="1237" spans="5:46" x14ac:dyDescent="0.4">
      <c r="E1237">
        <v>1</v>
      </c>
      <c r="F1237">
        <v>863</v>
      </c>
      <c r="G1237" t="s">
        <v>25</v>
      </c>
      <c r="H1237" s="1">
        <v>45572.490972222222</v>
      </c>
      <c r="I1237" t="s">
        <v>26</v>
      </c>
      <c r="K1237" t="s">
        <v>27</v>
      </c>
      <c r="L1237" t="s">
        <v>1278</v>
      </c>
      <c r="M1237" t="s">
        <v>73</v>
      </c>
      <c r="N1237" t="s">
        <v>122</v>
      </c>
      <c r="O1237" t="s">
        <v>31</v>
      </c>
      <c r="Q1237" t="s">
        <v>32</v>
      </c>
      <c r="R1237" t="s">
        <v>74</v>
      </c>
      <c r="S1237" t="s">
        <v>118</v>
      </c>
      <c r="T1237" t="s">
        <v>49</v>
      </c>
      <c r="U1237" t="s">
        <v>63</v>
      </c>
      <c r="V1237" t="s">
        <v>37</v>
      </c>
      <c r="W1237" t="s">
        <v>75</v>
      </c>
      <c r="X1237" t="s">
        <v>99</v>
      </c>
      <c r="Y1237" t="s">
        <v>70</v>
      </c>
      <c r="Z1237" t="s">
        <v>40</v>
      </c>
      <c r="AA1237" t="s">
        <v>41</v>
      </c>
      <c r="AB1237" t="s">
        <v>1299</v>
      </c>
      <c r="AC1237" t="s">
        <v>44</v>
      </c>
    </row>
    <row r="1238" spans="5:46" x14ac:dyDescent="0.4">
      <c r="E1238">
        <v>1</v>
      </c>
      <c r="F1238">
        <v>863</v>
      </c>
      <c r="G1238" t="s">
        <v>25</v>
      </c>
      <c r="H1238" s="1">
        <v>45572.490972222222</v>
      </c>
      <c r="I1238" t="s">
        <v>26</v>
      </c>
      <c r="K1238" t="s">
        <v>27</v>
      </c>
      <c r="L1238" t="s">
        <v>1278</v>
      </c>
      <c r="M1238" t="s">
        <v>56</v>
      </c>
      <c r="N1238" t="s">
        <v>30</v>
      </c>
      <c r="O1238" t="s">
        <v>58</v>
      </c>
      <c r="P1238" t="s">
        <v>108</v>
      </c>
      <c r="R1238" t="s">
        <v>34</v>
      </c>
      <c r="S1238" t="s">
        <v>74</v>
      </c>
      <c r="T1238" t="s">
        <v>61</v>
      </c>
      <c r="U1238" t="s">
        <v>235</v>
      </c>
      <c r="V1238" t="s">
        <v>115</v>
      </c>
      <c r="W1238" t="s">
        <v>38</v>
      </c>
      <c r="X1238" t="s">
        <v>99</v>
      </c>
      <c r="Y1238" t="s">
        <v>106</v>
      </c>
      <c r="Z1238" t="s">
        <v>40</v>
      </c>
      <c r="AA1238" t="s">
        <v>54</v>
      </c>
    </row>
    <row r="1239" spans="5:46" x14ac:dyDescent="0.4">
      <c r="E1239">
        <v>1</v>
      </c>
      <c r="F1239">
        <v>863</v>
      </c>
      <c r="G1239" t="s">
        <v>25</v>
      </c>
      <c r="H1239" s="1">
        <v>45572.490972222222</v>
      </c>
      <c r="I1239" t="s">
        <v>26</v>
      </c>
      <c r="K1239" t="s">
        <v>27</v>
      </c>
      <c r="L1239" t="s">
        <v>1278</v>
      </c>
      <c r="M1239" t="s">
        <v>65</v>
      </c>
      <c r="N1239" t="s">
        <v>46</v>
      </c>
      <c r="O1239" t="s">
        <v>31</v>
      </c>
      <c r="Q1239" t="s">
        <v>123</v>
      </c>
      <c r="R1239" t="s">
        <v>47</v>
      </c>
      <c r="S1239" t="s">
        <v>110</v>
      </c>
      <c r="U1239" t="s">
        <v>63</v>
      </c>
      <c r="W1239" t="s">
        <v>139</v>
      </c>
      <c r="Z1239" t="s">
        <v>40</v>
      </c>
      <c r="AA1239" t="s">
        <v>41</v>
      </c>
      <c r="AB1239" t="s">
        <v>440</v>
      </c>
      <c r="AC1239" t="s">
        <v>80</v>
      </c>
    </row>
    <row r="1240" spans="5:46" x14ac:dyDescent="0.4">
      <c r="E1240">
        <v>1</v>
      </c>
      <c r="F1240">
        <v>863</v>
      </c>
      <c r="G1240" t="s">
        <v>25</v>
      </c>
      <c r="H1240" s="1">
        <v>45572.490972222222</v>
      </c>
      <c r="I1240" t="s">
        <v>26</v>
      </c>
      <c r="K1240" t="s">
        <v>27</v>
      </c>
      <c r="L1240" t="s">
        <v>1278</v>
      </c>
      <c r="M1240" t="s">
        <v>29</v>
      </c>
      <c r="N1240" t="s">
        <v>66</v>
      </c>
      <c r="O1240" t="s">
        <v>31</v>
      </c>
      <c r="Q1240" t="s">
        <v>123</v>
      </c>
      <c r="R1240" t="s">
        <v>117</v>
      </c>
      <c r="S1240" t="s">
        <v>154</v>
      </c>
      <c r="T1240" t="s">
        <v>110</v>
      </c>
      <c r="U1240" t="s">
        <v>50</v>
      </c>
      <c r="V1240" t="s">
        <v>37</v>
      </c>
      <c r="W1240" t="s">
        <v>52</v>
      </c>
      <c r="X1240" t="s">
        <v>125</v>
      </c>
      <c r="Y1240" t="s">
        <v>99</v>
      </c>
      <c r="Z1240" t="s">
        <v>40</v>
      </c>
      <c r="AA1240" t="s">
        <v>54</v>
      </c>
    </row>
    <row r="1241" spans="5:46" ht="337.5" x14ac:dyDescent="0.4">
      <c r="E1241">
        <v>1</v>
      </c>
      <c r="F1241">
        <v>863</v>
      </c>
      <c r="G1241" t="s">
        <v>25</v>
      </c>
      <c r="H1241" s="1">
        <v>45572.490972222222</v>
      </c>
      <c r="I1241" t="s">
        <v>26</v>
      </c>
      <c r="K1241" t="s">
        <v>27</v>
      </c>
      <c r="L1241" t="s">
        <v>1278</v>
      </c>
      <c r="M1241" t="s">
        <v>73</v>
      </c>
      <c r="N1241" t="s">
        <v>57</v>
      </c>
      <c r="O1241" t="s">
        <v>58</v>
      </c>
      <c r="P1241" t="s">
        <v>190</v>
      </c>
      <c r="R1241" t="s">
        <v>154</v>
      </c>
      <c r="S1241" t="s">
        <v>48</v>
      </c>
      <c r="T1241" t="s">
        <v>110</v>
      </c>
      <c r="U1241" t="s">
        <v>103</v>
      </c>
      <c r="V1241" t="s">
        <v>63</v>
      </c>
      <c r="W1241" t="s">
        <v>64</v>
      </c>
      <c r="X1241" t="s">
        <v>91</v>
      </c>
      <c r="Y1241" t="s">
        <v>70</v>
      </c>
      <c r="Z1241" t="s">
        <v>40</v>
      </c>
      <c r="AA1241" t="s">
        <v>41</v>
      </c>
      <c r="AB1241" s="2" t="s">
        <v>1300</v>
      </c>
      <c r="AC1241" t="s">
        <v>78</v>
      </c>
      <c r="AD1241" t="s">
        <v>44</v>
      </c>
      <c r="AE1241" t="s">
        <v>81</v>
      </c>
      <c r="AF1241" t="s">
        <v>82</v>
      </c>
      <c r="AG1241" t="s">
        <v>83</v>
      </c>
      <c r="AH1241" t="s">
        <v>85</v>
      </c>
      <c r="AT1241" s="2" t="s">
        <v>1301</v>
      </c>
    </row>
    <row r="1242" spans="5:46" x14ac:dyDescent="0.4">
      <c r="E1242">
        <v>1</v>
      </c>
      <c r="F1242">
        <v>863</v>
      </c>
      <c r="G1242" t="s">
        <v>25</v>
      </c>
      <c r="H1242" s="1">
        <v>45572.490972222222</v>
      </c>
      <c r="I1242" t="s">
        <v>26</v>
      </c>
      <c r="K1242" t="s">
        <v>27</v>
      </c>
      <c r="L1242" t="s">
        <v>1278</v>
      </c>
      <c r="M1242" t="s">
        <v>56</v>
      </c>
      <c r="N1242" t="s">
        <v>30</v>
      </c>
      <c r="O1242" t="s">
        <v>31</v>
      </c>
      <c r="Q1242" t="s">
        <v>32</v>
      </c>
      <c r="R1242" t="s">
        <v>74</v>
      </c>
      <c r="S1242" t="s">
        <v>61</v>
      </c>
      <c r="T1242" t="s">
        <v>101</v>
      </c>
      <c r="U1242" t="s">
        <v>50</v>
      </c>
      <c r="V1242" t="s">
        <v>36</v>
      </c>
      <c r="W1242" t="s">
        <v>64</v>
      </c>
      <c r="X1242" t="s">
        <v>52</v>
      </c>
      <c r="Y1242" t="s">
        <v>125</v>
      </c>
      <c r="Z1242" t="s">
        <v>40</v>
      </c>
      <c r="AA1242" t="s">
        <v>41</v>
      </c>
      <c r="AB1242" t="s">
        <v>1302</v>
      </c>
      <c r="AC1242" t="s">
        <v>84</v>
      </c>
      <c r="AT1242" t="s">
        <v>311</v>
      </c>
    </row>
    <row r="1243" spans="5:46" x14ac:dyDescent="0.4">
      <c r="E1243">
        <v>1</v>
      </c>
      <c r="F1243">
        <v>863</v>
      </c>
      <c r="G1243" t="s">
        <v>25</v>
      </c>
      <c r="H1243" s="1">
        <v>45572.490277777775</v>
      </c>
      <c r="I1243" t="s">
        <v>26</v>
      </c>
      <c r="K1243" t="s">
        <v>55</v>
      </c>
      <c r="L1243" t="s">
        <v>1303</v>
      </c>
      <c r="M1243" t="s">
        <v>73</v>
      </c>
      <c r="N1243" t="s">
        <v>57</v>
      </c>
      <c r="O1243" t="s">
        <v>58</v>
      </c>
      <c r="P1243" t="s">
        <v>59</v>
      </c>
      <c r="R1243" t="s">
        <v>48</v>
      </c>
      <c r="S1243" t="s">
        <v>62</v>
      </c>
      <c r="U1243" t="s">
        <v>50</v>
      </c>
      <c r="V1243" t="s">
        <v>63</v>
      </c>
      <c r="W1243" t="s">
        <v>91</v>
      </c>
      <c r="X1243" t="s">
        <v>38</v>
      </c>
      <c r="Z1243" t="s">
        <v>40</v>
      </c>
      <c r="AA1243" t="s">
        <v>54</v>
      </c>
    </row>
    <row r="1244" spans="5:46" x14ac:dyDescent="0.4">
      <c r="E1244">
        <v>1</v>
      </c>
      <c r="F1244">
        <v>863</v>
      </c>
      <c r="G1244" t="s">
        <v>25</v>
      </c>
      <c r="H1244" s="1">
        <v>45572.490277777775</v>
      </c>
      <c r="I1244" t="s">
        <v>26</v>
      </c>
      <c r="K1244" t="s">
        <v>55</v>
      </c>
      <c r="L1244" t="s">
        <v>1278</v>
      </c>
      <c r="M1244" t="s">
        <v>56</v>
      </c>
      <c r="N1244" t="s">
        <v>57</v>
      </c>
      <c r="O1244" t="s">
        <v>58</v>
      </c>
      <c r="P1244" t="s">
        <v>108</v>
      </c>
      <c r="R1244" t="s">
        <v>35</v>
      </c>
      <c r="S1244" t="s">
        <v>118</v>
      </c>
      <c r="T1244" t="s">
        <v>164</v>
      </c>
      <c r="U1244" t="s">
        <v>50</v>
      </c>
      <c r="W1244" t="s">
        <v>52</v>
      </c>
      <c r="Z1244" t="s">
        <v>40</v>
      </c>
      <c r="AA1244" t="s">
        <v>41</v>
      </c>
      <c r="AB1244" t="s">
        <v>1304</v>
      </c>
      <c r="AC1244" t="s">
        <v>93</v>
      </c>
    </row>
    <row r="1245" spans="5:46" x14ac:dyDescent="0.4">
      <c r="E1245">
        <v>1</v>
      </c>
      <c r="F1245">
        <v>863</v>
      </c>
      <c r="G1245" t="s">
        <v>25</v>
      </c>
      <c r="H1245" s="1">
        <v>45572.490277777775</v>
      </c>
      <c r="I1245" t="s">
        <v>26</v>
      </c>
      <c r="K1245" t="s">
        <v>27</v>
      </c>
      <c r="L1245" t="s">
        <v>1278</v>
      </c>
      <c r="M1245" t="s">
        <v>73</v>
      </c>
      <c r="N1245" t="s">
        <v>57</v>
      </c>
      <c r="O1245" t="s">
        <v>58</v>
      </c>
      <c r="P1245" t="s">
        <v>32</v>
      </c>
      <c r="R1245" t="s">
        <v>34</v>
      </c>
      <c r="S1245" t="s">
        <v>74</v>
      </c>
      <c r="U1245" t="s">
        <v>50</v>
      </c>
      <c r="V1245" t="s">
        <v>37</v>
      </c>
      <c r="W1245" t="s">
        <v>52</v>
      </c>
      <c r="X1245" t="s">
        <v>75</v>
      </c>
      <c r="Y1245" t="s">
        <v>105</v>
      </c>
      <c r="Z1245" t="s">
        <v>40</v>
      </c>
      <c r="AA1245" t="s">
        <v>41</v>
      </c>
      <c r="AB1245" t="s">
        <v>1305</v>
      </c>
      <c r="AC1245" t="s">
        <v>93</v>
      </c>
      <c r="AD1245" t="s">
        <v>96</v>
      </c>
    </row>
    <row r="1246" spans="5:46" ht="168.75" x14ac:dyDescent="0.4">
      <c r="E1246">
        <v>1</v>
      </c>
      <c r="F1246">
        <v>863</v>
      </c>
      <c r="G1246" t="s">
        <v>25</v>
      </c>
      <c r="H1246" s="1">
        <v>45572.490277777775</v>
      </c>
      <c r="I1246" t="s">
        <v>26</v>
      </c>
      <c r="K1246" t="s">
        <v>55</v>
      </c>
      <c r="L1246" t="s">
        <v>1278</v>
      </c>
      <c r="M1246" t="s">
        <v>56</v>
      </c>
      <c r="N1246" t="s">
        <v>46</v>
      </c>
      <c r="O1246" t="s">
        <v>58</v>
      </c>
      <c r="P1246" t="s">
        <v>32</v>
      </c>
      <c r="R1246" t="s">
        <v>49</v>
      </c>
      <c r="S1246" t="s">
        <v>90</v>
      </c>
      <c r="T1246" t="s">
        <v>62</v>
      </c>
      <c r="U1246" t="s">
        <v>50</v>
      </c>
      <c r="V1246" t="s">
        <v>36</v>
      </c>
      <c r="W1246" t="s">
        <v>91</v>
      </c>
      <c r="X1246" t="s">
        <v>53</v>
      </c>
      <c r="Y1246" t="s">
        <v>70</v>
      </c>
      <c r="Z1246" t="s">
        <v>40</v>
      </c>
      <c r="AA1246" t="s">
        <v>41</v>
      </c>
      <c r="AB1246" s="2" t="s">
        <v>1306</v>
      </c>
      <c r="AC1246" t="s">
        <v>77</v>
      </c>
      <c r="AD1246" t="s">
        <v>78</v>
      </c>
      <c r="AE1246" t="s">
        <v>79</v>
      </c>
      <c r="AF1246" t="s">
        <v>80</v>
      </c>
      <c r="AG1246" t="s">
        <v>93</v>
      </c>
      <c r="AH1246" t="s">
        <v>43</v>
      </c>
      <c r="AI1246" t="s">
        <v>44</v>
      </c>
      <c r="AJ1246" t="s">
        <v>94</v>
      </c>
      <c r="AK1246" t="s">
        <v>95</v>
      </c>
      <c r="AL1246" t="s">
        <v>96</v>
      </c>
      <c r="AM1246" t="s">
        <v>81</v>
      </c>
      <c r="AN1246" t="s">
        <v>82</v>
      </c>
      <c r="AO1246" t="s">
        <v>83</v>
      </c>
      <c r="AP1246" t="s">
        <v>84</v>
      </c>
      <c r="AQ1246" t="s">
        <v>85</v>
      </c>
      <c r="AR1246" t="s">
        <v>97</v>
      </c>
      <c r="AS1246" t="s">
        <v>174</v>
      </c>
    </row>
    <row r="1247" spans="5:46" x14ac:dyDescent="0.4">
      <c r="E1247">
        <v>1</v>
      </c>
      <c r="F1247">
        <v>863</v>
      </c>
      <c r="G1247" t="s">
        <v>25</v>
      </c>
      <c r="H1247" s="1">
        <v>45572.490277777775</v>
      </c>
      <c r="I1247" t="s">
        <v>26</v>
      </c>
      <c r="K1247" t="s">
        <v>55</v>
      </c>
      <c r="L1247" t="s">
        <v>1278</v>
      </c>
      <c r="M1247" t="s">
        <v>56</v>
      </c>
      <c r="N1247" t="s">
        <v>30</v>
      </c>
      <c r="O1247" t="s">
        <v>58</v>
      </c>
      <c r="P1247" t="s">
        <v>59</v>
      </c>
      <c r="R1247" t="s">
        <v>34</v>
      </c>
      <c r="S1247" t="s">
        <v>74</v>
      </c>
      <c r="T1247" t="s">
        <v>89</v>
      </c>
      <c r="U1247" t="s">
        <v>50</v>
      </c>
      <c r="V1247" t="s">
        <v>51</v>
      </c>
      <c r="W1247" t="s">
        <v>125</v>
      </c>
      <c r="X1247" t="s">
        <v>91</v>
      </c>
      <c r="Y1247" t="s">
        <v>106</v>
      </c>
      <c r="Z1247" t="s">
        <v>40</v>
      </c>
      <c r="AA1247" t="s">
        <v>41</v>
      </c>
      <c r="AB1247" t="s">
        <v>1307</v>
      </c>
      <c r="AC1247" t="s">
        <v>82</v>
      </c>
      <c r="AT1247" t="s">
        <v>1308</v>
      </c>
    </row>
    <row r="1248" spans="5:46" x14ac:dyDescent="0.4">
      <c r="E1248">
        <v>1</v>
      </c>
      <c r="F1248">
        <v>863</v>
      </c>
      <c r="G1248" t="s">
        <v>25</v>
      </c>
      <c r="H1248" s="1">
        <v>45572.490277777775</v>
      </c>
      <c r="I1248" t="s">
        <v>26</v>
      </c>
      <c r="K1248" t="s">
        <v>27</v>
      </c>
      <c r="L1248" t="s">
        <v>1278</v>
      </c>
      <c r="M1248" t="s">
        <v>56</v>
      </c>
      <c r="N1248" t="s">
        <v>30</v>
      </c>
      <c r="O1248" t="s">
        <v>58</v>
      </c>
      <c r="P1248" t="s">
        <v>108</v>
      </c>
      <c r="R1248" t="s">
        <v>60</v>
      </c>
      <c r="S1248" t="s">
        <v>90</v>
      </c>
      <c r="U1248" t="s">
        <v>50</v>
      </c>
      <c r="V1248" t="s">
        <v>103</v>
      </c>
      <c r="W1248" t="s">
        <v>64</v>
      </c>
      <c r="X1248" t="s">
        <v>52</v>
      </c>
      <c r="Y1248" t="s">
        <v>75</v>
      </c>
      <c r="Z1248" t="s">
        <v>40</v>
      </c>
      <c r="AA1248" t="s">
        <v>54</v>
      </c>
    </row>
    <row r="1249" spans="5:46" x14ac:dyDescent="0.4">
      <c r="E1249">
        <v>1</v>
      </c>
      <c r="F1249">
        <v>863</v>
      </c>
      <c r="G1249" t="s">
        <v>25</v>
      </c>
      <c r="H1249" s="1">
        <v>45572.490277777775</v>
      </c>
      <c r="I1249" t="s">
        <v>26</v>
      </c>
      <c r="K1249" t="s">
        <v>27</v>
      </c>
      <c r="L1249" t="s">
        <v>1278</v>
      </c>
      <c r="M1249" t="s">
        <v>56</v>
      </c>
      <c r="N1249" t="s">
        <v>30</v>
      </c>
      <c r="O1249" t="s">
        <v>58</v>
      </c>
      <c r="P1249" t="s">
        <v>59</v>
      </c>
      <c r="R1249" t="s">
        <v>33</v>
      </c>
      <c r="S1249" t="s">
        <v>74</v>
      </c>
      <c r="T1249" t="s">
        <v>61</v>
      </c>
      <c r="U1249" t="s">
        <v>50</v>
      </c>
      <c r="V1249" t="s">
        <v>37</v>
      </c>
      <c r="W1249" t="s">
        <v>52</v>
      </c>
      <c r="X1249" t="s">
        <v>125</v>
      </c>
      <c r="Z1249" t="s">
        <v>40</v>
      </c>
      <c r="AA1249" t="s">
        <v>41</v>
      </c>
      <c r="AB1249" t="s">
        <v>1309</v>
      </c>
      <c r="AC1249" t="s">
        <v>83</v>
      </c>
      <c r="AT1249" t="s">
        <v>1310</v>
      </c>
    </row>
    <row r="1250" spans="5:46" x14ac:dyDescent="0.4">
      <c r="E1250">
        <v>1</v>
      </c>
      <c r="F1250">
        <v>863</v>
      </c>
      <c r="G1250" t="s">
        <v>25</v>
      </c>
      <c r="H1250" s="1">
        <v>45572.490277777775</v>
      </c>
      <c r="I1250" t="s">
        <v>26</v>
      </c>
      <c r="K1250" t="s">
        <v>55</v>
      </c>
      <c r="L1250" t="s">
        <v>1278</v>
      </c>
      <c r="M1250" t="s">
        <v>29</v>
      </c>
      <c r="N1250" t="s">
        <v>46</v>
      </c>
      <c r="O1250" t="s">
        <v>31</v>
      </c>
      <c r="Q1250" t="s">
        <v>123</v>
      </c>
      <c r="R1250" t="s">
        <v>33</v>
      </c>
      <c r="U1250" t="s">
        <v>50</v>
      </c>
      <c r="W1250" t="s">
        <v>178</v>
      </c>
      <c r="X1250" t="s">
        <v>39</v>
      </c>
      <c r="Z1250" t="s">
        <v>40</v>
      </c>
      <c r="AA1250" t="s">
        <v>41</v>
      </c>
      <c r="AB1250" t="s">
        <v>1012</v>
      </c>
      <c r="AC1250" t="s">
        <v>189</v>
      </c>
    </row>
    <row r="1251" spans="5:46" x14ac:dyDescent="0.4">
      <c r="E1251">
        <v>1</v>
      </c>
      <c r="F1251">
        <v>863</v>
      </c>
      <c r="G1251" t="s">
        <v>25</v>
      </c>
      <c r="H1251" s="1">
        <v>45572.489583333336</v>
      </c>
      <c r="I1251" t="s">
        <v>26</v>
      </c>
      <c r="K1251" t="s">
        <v>27</v>
      </c>
      <c r="L1251" t="s">
        <v>1278</v>
      </c>
      <c r="M1251" t="s">
        <v>29</v>
      </c>
      <c r="N1251" t="s">
        <v>122</v>
      </c>
      <c r="O1251" t="s">
        <v>31</v>
      </c>
      <c r="Q1251" t="s">
        <v>88</v>
      </c>
      <c r="R1251" t="s">
        <v>89</v>
      </c>
      <c r="S1251" t="s">
        <v>48</v>
      </c>
      <c r="T1251" t="s">
        <v>101</v>
      </c>
      <c r="U1251" t="s">
        <v>235</v>
      </c>
      <c r="V1251" t="s">
        <v>103</v>
      </c>
      <c r="W1251" t="s">
        <v>52</v>
      </c>
      <c r="X1251" t="s">
        <v>91</v>
      </c>
      <c r="Y1251" t="s">
        <v>70</v>
      </c>
      <c r="Z1251" t="s">
        <v>40</v>
      </c>
      <c r="AA1251" t="s">
        <v>54</v>
      </c>
    </row>
    <row r="1252" spans="5:46" ht="150" x14ac:dyDescent="0.4">
      <c r="E1252">
        <v>1</v>
      </c>
      <c r="F1252">
        <v>863</v>
      </c>
      <c r="G1252" t="s">
        <v>25</v>
      </c>
      <c r="H1252" s="1">
        <v>45572.489583333336</v>
      </c>
      <c r="I1252" t="s">
        <v>26</v>
      </c>
      <c r="K1252" t="s">
        <v>55</v>
      </c>
      <c r="L1252" t="s">
        <v>1278</v>
      </c>
      <c r="M1252" t="s">
        <v>73</v>
      </c>
      <c r="N1252" t="s">
        <v>122</v>
      </c>
      <c r="O1252" t="s">
        <v>31</v>
      </c>
      <c r="Q1252" t="s">
        <v>88</v>
      </c>
      <c r="R1252" t="s">
        <v>89</v>
      </c>
      <c r="S1252" t="s">
        <v>35</v>
      </c>
      <c r="T1252" t="s">
        <v>154</v>
      </c>
      <c r="U1252" t="s">
        <v>36</v>
      </c>
      <c r="W1252" t="s">
        <v>52</v>
      </c>
      <c r="Z1252" t="s">
        <v>40</v>
      </c>
      <c r="AA1252" t="s">
        <v>41</v>
      </c>
      <c r="AB1252" s="2" t="s">
        <v>1311</v>
      </c>
      <c r="AC1252" t="s">
        <v>82</v>
      </c>
      <c r="AD1252" t="s">
        <v>84</v>
      </c>
      <c r="AT1252" t="s">
        <v>1312</v>
      </c>
    </row>
    <row r="1253" spans="5:46" x14ac:dyDescent="0.4">
      <c r="E1253">
        <v>1</v>
      </c>
      <c r="F1253">
        <v>863</v>
      </c>
      <c r="G1253" t="s">
        <v>25</v>
      </c>
      <c r="H1253" s="1">
        <v>45572.489583333336</v>
      </c>
      <c r="I1253" t="s">
        <v>26</v>
      </c>
      <c r="K1253" t="s">
        <v>445</v>
      </c>
      <c r="L1253" t="s">
        <v>1278</v>
      </c>
      <c r="M1253" t="s">
        <v>29</v>
      </c>
      <c r="N1253" t="s">
        <v>30</v>
      </c>
      <c r="O1253" t="s">
        <v>31</v>
      </c>
      <c r="Q1253" t="s">
        <v>88</v>
      </c>
      <c r="R1253" t="s">
        <v>61</v>
      </c>
      <c r="S1253" t="s">
        <v>89</v>
      </c>
      <c r="U1253" t="s">
        <v>50</v>
      </c>
      <c r="V1253" t="s">
        <v>36</v>
      </c>
      <c r="W1253" t="s">
        <v>52</v>
      </c>
      <c r="X1253" t="s">
        <v>38</v>
      </c>
      <c r="Y1253" t="s">
        <v>178</v>
      </c>
      <c r="Z1253" t="s">
        <v>40</v>
      </c>
      <c r="AA1253" t="s">
        <v>54</v>
      </c>
      <c r="AT1253" t="s">
        <v>739</v>
      </c>
    </row>
    <row r="1254" spans="5:46" ht="75" x14ac:dyDescent="0.4">
      <c r="E1254">
        <v>1</v>
      </c>
      <c r="F1254">
        <v>863</v>
      </c>
      <c r="G1254" t="s">
        <v>25</v>
      </c>
      <c r="H1254" s="1">
        <v>45572.489583333336</v>
      </c>
      <c r="I1254" t="s">
        <v>26</v>
      </c>
      <c r="K1254" t="s">
        <v>27</v>
      </c>
      <c r="L1254" t="s">
        <v>1278</v>
      </c>
      <c r="M1254" t="s">
        <v>56</v>
      </c>
      <c r="N1254" t="s">
        <v>30</v>
      </c>
      <c r="O1254" t="s">
        <v>31</v>
      </c>
      <c r="Q1254" t="s">
        <v>32</v>
      </c>
      <c r="R1254" t="s">
        <v>47</v>
      </c>
      <c r="S1254" t="s">
        <v>89</v>
      </c>
      <c r="U1254" t="s">
        <v>36</v>
      </c>
      <c r="V1254" t="s">
        <v>63</v>
      </c>
      <c r="W1254" t="s">
        <v>53</v>
      </c>
      <c r="X1254" t="s">
        <v>70</v>
      </c>
      <c r="Y1254" t="s">
        <v>71</v>
      </c>
      <c r="Z1254" t="s">
        <v>40</v>
      </c>
      <c r="AA1254" t="s">
        <v>41</v>
      </c>
      <c r="AB1254" s="2" t="s">
        <v>1313</v>
      </c>
      <c r="AC1254" t="s">
        <v>78</v>
      </c>
      <c r="AD1254" t="s">
        <v>82</v>
      </c>
      <c r="AE1254" t="s">
        <v>84</v>
      </c>
    </row>
    <row r="1255" spans="5:46" x14ac:dyDescent="0.4">
      <c r="E1255">
        <v>1</v>
      </c>
      <c r="F1255">
        <v>863</v>
      </c>
      <c r="G1255" t="s">
        <v>25</v>
      </c>
      <c r="H1255" s="1">
        <v>45572.488888888889</v>
      </c>
      <c r="I1255" t="s">
        <v>26</v>
      </c>
      <c r="K1255" t="s">
        <v>55</v>
      </c>
      <c r="L1255" t="s">
        <v>1278</v>
      </c>
      <c r="M1255" t="s">
        <v>29</v>
      </c>
      <c r="N1255" t="s">
        <v>46</v>
      </c>
      <c r="O1255" t="s">
        <v>31</v>
      </c>
      <c r="Q1255" t="s">
        <v>114</v>
      </c>
      <c r="R1255" t="s">
        <v>74</v>
      </c>
      <c r="S1255" t="s">
        <v>48</v>
      </c>
      <c r="T1255" t="s">
        <v>110</v>
      </c>
      <c r="U1255" t="s">
        <v>50</v>
      </c>
      <c r="V1255" t="s">
        <v>103</v>
      </c>
      <c r="W1255" t="s">
        <v>105</v>
      </c>
      <c r="X1255" t="s">
        <v>70</v>
      </c>
      <c r="Y1255" t="s">
        <v>71</v>
      </c>
      <c r="Z1255" t="s">
        <v>40</v>
      </c>
      <c r="AA1255" t="s">
        <v>54</v>
      </c>
    </row>
    <row r="1256" spans="5:46" x14ac:dyDescent="0.4">
      <c r="E1256">
        <v>1</v>
      </c>
      <c r="F1256">
        <v>863</v>
      </c>
      <c r="G1256" t="s">
        <v>25</v>
      </c>
      <c r="H1256" s="1">
        <v>45572.488888888889</v>
      </c>
      <c r="I1256" t="s">
        <v>26</v>
      </c>
      <c r="K1256" t="s">
        <v>445</v>
      </c>
      <c r="L1256" t="s">
        <v>1278</v>
      </c>
      <c r="M1256" t="s">
        <v>56</v>
      </c>
      <c r="N1256" t="s">
        <v>57</v>
      </c>
      <c r="O1256" t="s">
        <v>31</v>
      </c>
      <c r="Q1256" t="s">
        <v>88</v>
      </c>
      <c r="R1256" t="s">
        <v>33</v>
      </c>
      <c r="S1256" t="s">
        <v>61</v>
      </c>
      <c r="T1256" t="s">
        <v>154</v>
      </c>
      <c r="U1256" t="s">
        <v>50</v>
      </c>
      <c r="V1256" t="s">
        <v>63</v>
      </c>
      <c r="W1256" t="s">
        <v>52</v>
      </c>
      <c r="X1256" t="s">
        <v>75</v>
      </c>
      <c r="Y1256" t="s">
        <v>109</v>
      </c>
      <c r="Z1256" t="s">
        <v>40</v>
      </c>
      <c r="AA1256" t="s">
        <v>41</v>
      </c>
      <c r="AB1256" t="s">
        <v>1314</v>
      </c>
      <c r="AC1256" t="s">
        <v>78</v>
      </c>
      <c r="AD1256" t="s">
        <v>82</v>
      </c>
    </row>
    <row r="1257" spans="5:46" x14ac:dyDescent="0.4">
      <c r="E1257">
        <v>1</v>
      </c>
      <c r="F1257">
        <v>863</v>
      </c>
      <c r="G1257" t="s">
        <v>25</v>
      </c>
      <c r="H1257" s="1">
        <v>45572.488888888889</v>
      </c>
      <c r="I1257" t="s">
        <v>26</v>
      </c>
      <c r="K1257" t="s">
        <v>27</v>
      </c>
      <c r="L1257" t="s">
        <v>1278</v>
      </c>
      <c r="M1257" t="s">
        <v>56</v>
      </c>
      <c r="N1257" t="s">
        <v>46</v>
      </c>
      <c r="O1257" t="s">
        <v>31</v>
      </c>
      <c r="Q1257" t="s">
        <v>123</v>
      </c>
      <c r="R1257" t="s">
        <v>60</v>
      </c>
      <c r="S1257" t="s">
        <v>34</v>
      </c>
      <c r="T1257" t="s">
        <v>74</v>
      </c>
      <c r="U1257" t="s">
        <v>115</v>
      </c>
      <c r="W1257" t="s">
        <v>105</v>
      </c>
      <c r="Z1257" t="s">
        <v>40</v>
      </c>
      <c r="AA1257" t="s">
        <v>54</v>
      </c>
      <c r="AT1257" t="s">
        <v>1315</v>
      </c>
    </row>
    <row r="1258" spans="5:46" ht="93.75" x14ac:dyDescent="0.4">
      <c r="E1258">
        <v>1</v>
      </c>
      <c r="F1258">
        <v>863</v>
      </c>
      <c r="G1258" t="s">
        <v>25</v>
      </c>
      <c r="H1258" s="1">
        <v>45572.488888888889</v>
      </c>
      <c r="I1258" t="s">
        <v>26</v>
      </c>
      <c r="K1258" t="s">
        <v>27</v>
      </c>
      <c r="L1258" t="s">
        <v>1278</v>
      </c>
      <c r="M1258" t="s">
        <v>56</v>
      </c>
      <c r="N1258" t="s">
        <v>30</v>
      </c>
      <c r="O1258" t="s">
        <v>31</v>
      </c>
      <c r="Q1258" t="s">
        <v>1316</v>
      </c>
      <c r="R1258" t="s">
        <v>34</v>
      </c>
      <c r="S1258" t="s">
        <v>74</v>
      </c>
      <c r="T1258" t="s">
        <v>61</v>
      </c>
      <c r="U1258" t="s">
        <v>50</v>
      </c>
      <c r="V1258" t="s">
        <v>1317</v>
      </c>
      <c r="W1258" t="s">
        <v>64</v>
      </c>
      <c r="X1258" t="s">
        <v>53</v>
      </c>
      <c r="Y1258" t="s">
        <v>109</v>
      </c>
      <c r="Z1258" t="s">
        <v>40</v>
      </c>
      <c r="AA1258" t="s">
        <v>54</v>
      </c>
      <c r="AT1258" s="2" t="s">
        <v>1318</v>
      </c>
    </row>
    <row r="1259" spans="5:46" ht="150" x14ac:dyDescent="0.4">
      <c r="E1259">
        <v>1</v>
      </c>
      <c r="F1259">
        <v>863</v>
      </c>
      <c r="G1259" t="s">
        <v>25</v>
      </c>
      <c r="H1259" s="1">
        <v>45572.488888888889</v>
      </c>
      <c r="I1259" t="s">
        <v>26</v>
      </c>
      <c r="K1259" t="s">
        <v>27</v>
      </c>
      <c r="L1259" t="s">
        <v>1278</v>
      </c>
      <c r="M1259" t="s">
        <v>56</v>
      </c>
      <c r="N1259" t="s">
        <v>30</v>
      </c>
      <c r="O1259" t="s">
        <v>31</v>
      </c>
      <c r="Q1259" t="s">
        <v>123</v>
      </c>
      <c r="R1259" t="s">
        <v>60</v>
      </c>
      <c r="S1259" t="s">
        <v>48</v>
      </c>
      <c r="T1259" t="s">
        <v>101</v>
      </c>
      <c r="U1259" t="s">
        <v>50</v>
      </c>
      <c r="V1259" t="s">
        <v>132</v>
      </c>
      <c r="W1259" t="s">
        <v>64</v>
      </c>
      <c r="X1259" t="s">
        <v>139</v>
      </c>
      <c r="Y1259" t="s">
        <v>111</v>
      </c>
      <c r="Z1259" t="s">
        <v>40</v>
      </c>
      <c r="AA1259" t="s">
        <v>41</v>
      </c>
      <c r="AB1259" s="2" t="s">
        <v>1319</v>
      </c>
      <c r="AC1259" t="s">
        <v>82</v>
      </c>
      <c r="AD1259" t="s">
        <v>83</v>
      </c>
      <c r="AE1259" t="s">
        <v>84</v>
      </c>
      <c r="AF1259" t="s">
        <v>85</v>
      </c>
      <c r="AT1259" t="s">
        <v>1320</v>
      </c>
    </row>
    <row r="1260" spans="5:46" ht="75" x14ac:dyDescent="0.4">
      <c r="E1260">
        <v>1</v>
      </c>
      <c r="F1260">
        <v>863</v>
      </c>
      <c r="G1260" t="s">
        <v>25</v>
      </c>
      <c r="H1260" s="1">
        <v>45572.488194444442</v>
      </c>
      <c r="I1260" t="s">
        <v>26</v>
      </c>
      <c r="K1260" t="s">
        <v>55</v>
      </c>
      <c r="L1260" t="s">
        <v>1278</v>
      </c>
      <c r="M1260" t="s">
        <v>56</v>
      </c>
      <c r="N1260" t="s">
        <v>30</v>
      </c>
      <c r="O1260" t="s">
        <v>58</v>
      </c>
      <c r="P1260" t="s">
        <v>59</v>
      </c>
      <c r="R1260" t="s">
        <v>74</v>
      </c>
      <c r="S1260" t="s">
        <v>118</v>
      </c>
      <c r="T1260" t="s">
        <v>101</v>
      </c>
      <c r="U1260" t="s">
        <v>50</v>
      </c>
      <c r="V1260" t="s">
        <v>103</v>
      </c>
      <c r="W1260" t="s">
        <v>125</v>
      </c>
      <c r="X1260" t="s">
        <v>70</v>
      </c>
      <c r="Y1260" t="s">
        <v>71</v>
      </c>
      <c r="Z1260" t="s">
        <v>40</v>
      </c>
      <c r="AA1260" t="s">
        <v>41</v>
      </c>
      <c r="AB1260" s="2" t="s">
        <v>1321</v>
      </c>
      <c r="AC1260" t="s">
        <v>43</v>
      </c>
      <c r="AD1260" t="s">
        <v>44</v>
      </c>
      <c r="AE1260" t="s">
        <v>81</v>
      </c>
      <c r="AF1260" t="s">
        <v>82</v>
      </c>
      <c r="AG1260" t="s">
        <v>83</v>
      </c>
      <c r="AH1260" t="s">
        <v>84</v>
      </c>
      <c r="AI1260" t="s">
        <v>97</v>
      </c>
      <c r="AT1260" t="s">
        <v>1322</v>
      </c>
    </row>
    <row r="1261" spans="5:46" x14ac:dyDescent="0.4">
      <c r="E1261">
        <v>1</v>
      </c>
      <c r="F1261">
        <v>863</v>
      </c>
      <c r="G1261" t="s">
        <v>25</v>
      </c>
      <c r="H1261" s="1">
        <v>45572.488194444442</v>
      </c>
      <c r="I1261" t="s">
        <v>26</v>
      </c>
      <c r="K1261" t="s">
        <v>55</v>
      </c>
      <c r="L1261" t="s">
        <v>1278</v>
      </c>
      <c r="M1261" t="s">
        <v>65</v>
      </c>
      <c r="N1261" t="s">
        <v>66</v>
      </c>
      <c r="O1261" t="s">
        <v>31</v>
      </c>
      <c r="Q1261" t="s">
        <v>114</v>
      </c>
      <c r="R1261" t="s">
        <v>33</v>
      </c>
      <c r="S1261" t="s">
        <v>34</v>
      </c>
      <c r="T1261" t="s">
        <v>74</v>
      </c>
      <c r="U1261" t="s">
        <v>36</v>
      </c>
      <c r="W1261" t="s">
        <v>70</v>
      </c>
      <c r="Z1261" t="s">
        <v>40</v>
      </c>
      <c r="AA1261" t="s">
        <v>54</v>
      </c>
    </row>
    <row r="1262" spans="5:46" ht="75" x14ac:dyDescent="0.4">
      <c r="E1262">
        <v>1</v>
      </c>
      <c r="F1262">
        <v>863</v>
      </c>
      <c r="G1262" t="s">
        <v>25</v>
      </c>
      <c r="H1262" s="1">
        <v>45572.488194444442</v>
      </c>
      <c r="I1262" t="s">
        <v>26</v>
      </c>
      <c r="K1262" t="s">
        <v>445</v>
      </c>
      <c r="L1262" t="s">
        <v>1278</v>
      </c>
      <c r="M1262" t="s">
        <v>29</v>
      </c>
      <c r="N1262" t="s">
        <v>46</v>
      </c>
      <c r="O1262" t="s">
        <v>58</v>
      </c>
      <c r="P1262" t="s">
        <v>212</v>
      </c>
      <c r="R1262" t="s">
        <v>62</v>
      </c>
      <c r="U1262" t="s">
        <v>50</v>
      </c>
      <c r="V1262" t="s">
        <v>115</v>
      </c>
      <c r="W1262" t="s">
        <v>52</v>
      </c>
      <c r="X1262" t="s">
        <v>125</v>
      </c>
      <c r="Y1262" t="s">
        <v>178</v>
      </c>
      <c r="Z1262" t="s">
        <v>40</v>
      </c>
      <c r="AA1262" t="s">
        <v>41</v>
      </c>
      <c r="AB1262" s="2" t="s">
        <v>1323</v>
      </c>
      <c r="AC1262" t="s">
        <v>44</v>
      </c>
      <c r="AD1262" t="s">
        <v>81</v>
      </c>
      <c r="AE1262" t="s">
        <v>82</v>
      </c>
    </row>
    <row r="1263" spans="5:46" x14ac:dyDescent="0.4">
      <c r="E1263">
        <v>1</v>
      </c>
      <c r="F1263">
        <v>863</v>
      </c>
      <c r="G1263" t="s">
        <v>25</v>
      </c>
      <c r="H1263" s="1">
        <v>45572.488194444442</v>
      </c>
      <c r="I1263" t="s">
        <v>26</v>
      </c>
      <c r="K1263" t="s">
        <v>27</v>
      </c>
      <c r="L1263" t="s">
        <v>1278</v>
      </c>
      <c r="M1263" t="s">
        <v>56</v>
      </c>
      <c r="N1263" t="s">
        <v>30</v>
      </c>
      <c r="O1263" t="s">
        <v>31</v>
      </c>
      <c r="Q1263" t="s">
        <v>1324</v>
      </c>
      <c r="R1263" t="s">
        <v>61</v>
      </c>
      <c r="S1263" t="s">
        <v>89</v>
      </c>
      <c r="T1263" t="s">
        <v>101</v>
      </c>
      <c r="U1263" t="s">
        <v>50</v>
      </c>
      <c r="V1263" t="s">
        <v>63</v>
      </c>
      <c r="W1263" t="s">
        <v>125</v>
      </c>
      <c r="X1263" t="s">
        <v>70</v>
      </c>
      <c r="Z1263" t="s">
        <v>40</v>
      </c>
      <c r="AA1263" t="s">
        <v>41</v>
      </c>
      <c r="AB1263" t="s">
        <v>1325</v>
      </c>
      <c r="AC1263" t="s">
        <v>82</v>
      </c>
    </row>
    <row r="1264" spans="5:46" x14ac:dyDescent="0.4">
      <c r="E1264">
        <v>1</v>
      </c>
      <c r="F1264">
        <v>863</v>
      </c>
      <c r="G1264" t="s">
        <v>25</v>
      </c>
      <c r="H1264" s="1">
        <v>45572.488194444442</v>
      </c>
      <c r="I1264" t="s">
        <v>26</v>
      </c>
      <c r="K1264" t="s">
        <v>445</v>
      </c>
      <c r="L1264" t="s">
        <v>1278</v>
      </c>
      <c r="M1264" t="s">
        <v>56</v>
      </c>
      <c r="N1264" t="s">
        <v>30</v>
      </c>
      <c r="O1264" t="s">
        <v>58</v>
      </c>
      <c r="P1264" t="s">
        <v>108</v>
      </c>
      <c r="R1264" t="s">
        <v>60</v>
      </c>
      <c r="U1264" t="s">
        <v>132</v>
      </c>
      <c r="W1264" t="s">
        <v>125</v>
      </c>
      <c r="Z1264" t="s">
        <v>40</v>
      </c>
      <c r="AA1264" t="s">
        <v>54</v>
      </c>
    </row>
    <row r="1265" spans="5:46" x14ac:dyDescent="0.4">
      <c r="E1265">
        <v>1</v>
      </c>
      <c r="F1265">
        <v>863</v>
      </c>
      <c r="G1265" t="s">
        <v>25</v>
      </c>
      <c r="H1265" s="1">
        <v>45572.488194444442</v>
      </c>
      <c r="I1265" t="s">
        <v>26</v>
      </c>
      <c r="K1265" t="s">
        <v>445</v>
      </c>
      <c r="L1265" t="s">
        <v>1278</v>
      </c>
      <c r="M1265" t="s">
        <v>56</v>
      </c>
      <c r="N1265" t="s">
        <v>66</v>
      </c>
      <c r="O1265" t="s">
        <v>31</v>
      </c>
      <c r="Q1265" t="s">
        <v>114</v>
      </c>
      <c r="R1265" t="s">
        <v>118</v>
      </c>
      <c r="U1265" t="s">
        <v>132</v>
      </c>
      <c r="W1265" t="s">
        <v>64</v>
      </c>
      <c r="X1265" t="s">
        <v>52</v>
      </c>
      <c r="Y1265" t="s">
        <v>53</v>
      </c>
      <c r="Z1265" t="s">
        <v>40</v>
      </c>
      <c r="AA1265" t="s">
        <v>41</v>
      </c>
      <c r="AB1265" t="s">
        <v>1326</v>
      </c>
      <c r="AC1265" t="s">
        <v>44</v>
      </c>
    </row>
    <row r="1266" spans="5:46" x14ac:dyDescent="0.4">
      <c r="E1266">
        <v>1</v>
      </c>
      <c r="F1266">
        <v>863</v>
      </c>
      <c r="G1266" t="s">
        <v>25</v>
      </c>
      <c r="H1266" s="1">
        <v>45572.488194444442</v>
      </c>
      <c r="I1266" t="s">
        <v>26</v>
      </c>
      <c r="K1266" t="s">
        <v>55</v>
      </c>
      <c r="L1266" t="s">
        <v>1278</v>
      </c>
      <c r="M1266" t="s">
        <v>56</v>
      </c>
      <c r="N1266" t="s">
        <v>66</v>
      </c>
      <c r="O1266" t="s">
        <v>31</v>
      </c>
      <c r="Q1266" t="s">
        <v>32</v>
      </c>
      <c r="R1266" t="s">
        <v>61</v>
      </c>
      <c r="S1266" t="s">
        <v>154</v>
      </c>
      <c r="T1266" t="s">
        <v>101</v>
      </c>
      <c r="U1266" t="s">
        <v>132</v>
      </c>
      <c r="V1266" t="s">
        <v>115</v>
      </c>
      <c r="W1266" t="s">
        <v>52</v>
      </c>
      <c r="X1266" t="s">
        <v>39</v>
      </c>
      <c r="Y1266" t="s">
        <v>71</v>
      </c>
      <c r="Z1266" t="s">
        <v>40</v>
      </c>
      <c r="AA1266" t="s">
        <v>54</v>
      </c>
      <c r="AT1266" t="s">
        <v>222</v>
      </c>
    </row>
    <row r="1267" spans="5:46" x14ac:dyDescent="0.4">
      <c r="E1267">
        <v>1</v>
      </c>
      <c r="F1267">
        <v>863</v>
      </c>
      <c r="G1267" t="s">
        <v>25</v>
      </c>
      <c r="H1267" s="1">
        <v>45572.487500000003</v>
      </c>
      <c r="I1267" t="s">
        <v>26</v>
      </c>
      <c r="K1267" t="s">
        <v>27</v>
      </c>
      <c r="L1267" t="s">
        <v>1278</v>
      </c>
      <c r="M1267" t="s">
        <v>29</v>
      </c>
      <c r="N1267" t="s">
        <v>46</v>
      </c>
      <c r="O1267" t="s">
        <v>58</v>
      </c>
      <c r="P1267" t="s">
        <v>32</v>
      </c>
      <c r="R1267" t="s">
        <v>89</v>
      </c>
      <c r="U1267" t="s">
        <v>50</v>
      </c>
      <c r="W1267" t="s">
        <v>53</v>
      </c>
      <c r="Z1267" t="s">
        <v>40</v>
      </c>
      <c r="AA1267" t="s">
        <v>41</v>
      </c>
      <c r="AB1267" t="s">
        <v>1327</v>
      </c>
      <c r="AC1267" t="s">
        <v>44</v>
      </c>
    </row>
    <row r="1268" spans="5:46" x14ac:dyDescent="0.4">
      <c r="E1268">
        <v>1</v>
      </c>
      <c r="F1268">
        <v>863</v>
      </c>
      <c r="G1268" t="s">
        <v>25</v>
      </c>
      <c r="H1268" s="1">
        <v>45572.487500000003</v>
      </c>
      <c r="I1268" t="s">
        <v>26</v>
      </c>
      <c r="K1268" t="s">
        <v>445</v>
      </c>
      <c r="L1268" t="s">
        <v>1278</v>
      </c>
      <c r="M1268" t="s">
        <v>56</v>
      </c>
      <c r="N1268" t="s">
        <v>46</v>
      </c>
      <c r="O1268" t="s">
        <v>31</v>
      </c>
      <c r="Q1268" t="s">
        <v>88</v>
      </c>
      <c r="R1268" t="s">
        <v>33</v>
      </c>
      <c r="S1268" t="s">
        <v>74</v>
      </c>
      <c r="T1268" t="s">
        <v>89</v>
      </c>
      <c r="U1268" t="s">
        <v>37</v>
      </c>
      <c r="W1268" t="s">
        <v>105</v>
      </c>
      <c r="X1268" t="s">
        <v>38</v>
      </c>
      <c r="Z1268" t="s">
        <v>40</v>
      </c>
      <c r="AA1268" t="s">
        <v>54</v>
      </c>
    </row>
    <row r="1269" spans="5:46" x14ac:dyDescent="0.4">
      <c r="E1269">
        <v>1</v>
      </c>
      <c r="F1269">
        <v>863</v>
      </c>
      <c r="G1269" t="s">
        <v>25</v>
      </c>
      <c r="H1269" s="1">
        <v>45572.487500000003</v>
      </c>
      <c r="I1269" t="s">
        <v>26</v>
      </c>
      <c r="K1269" t="s">
        <v>27</v>
      </c>
      <c r="L1269" t="s">
        <v>1278</v>
      </c>
      <c r="M1269" t="s">
        <v>56</v>
      </c>
      <c r="N1269" t="s">
        <v>30</v>
      </c>
      <c r="O1269" t="s">
        <v>31</v>
      </c>
      <c r="Q1269" t="s">
        <v>32</v>
      </c>
      <c r="R1269" t="s">
        <v>101</v>
      </c>
      <c r="U1269" t="s">
        <v>50</v>
      </c>
      <c r="V1269" t="s">
        <v>51</v>
      </c>
      <c r="W1269" t="s">
        <v>64</v>
      </c>
      <c r="X1269" t="s">
        <v>52</v>
      </c>
      <c r="Y1269" t="s">
        <v>75</v>
      </c>
      <c r="Z1269" t="s">
        <v>40</v>
      </c>
      <c r="AA1269" t="s">
        <v>54</v>
      </c>
    </row>
    <row r="1270" spans="5:46" x14ac:dyDescent="0.4">
      <c r="E1270">
        <v>1</v>
      </c>
      <c r="F1270">
        <v>863</v>
      </c>
      <c r="G1270" t="s">
        <v>25</v>
      </c>
      <c r="H1270" s="1">
        <v>45572.487500000003</v>
      </c>
      <c r="I1270" t="s">
        <v>26</v>
      </c>
      <c r="K1270" t="s">
        <v>27</v>
      </c>
      <c r="L1270" t="s">
        <v>1278</v>
      </c>
      <c r="M1270" t="s">
        <v>73</v>
      </c>
      <c r="N1270" t="s">
        <v>30</v>
      </c>
      <c r="O1270" t="s">
        <v>58</v>
      </c>
      <c r="P1270" t="s">
        <v>32</v>
      </c>
      <c r="R1270" t="s">
        <v>33</v>
      </c>
      <c r="S1270" t="s">
        <v>89</v>
      </c>
      <c r="T1270" t="s">
        <v>101</v>
      </c>
      <c r="U1270" t="s">
        <v>50</v>
      </c>
      <c r="V1270" t="s">
        <v>36</v>
      </c>
      <c r="W1270" t="s">
        <v>70</v>
      </c>
      <c r="Z1270" t="s">
        <v>40</v>
      </c>
      <c r="AA1270" t="s">
        <v>54</v>
      </c>
    </row>
    <row r="1271" spans="5:46" x14ac:dyDescent="0.4">
      <c r="E1271">
        <v>1</v>
      </c>
      <c r="F1271">
        <v>863</v>
      </c>
      <c r="G1271" t="s">
        <v>25</v>
      </c>
      <c r="H1271" s="1">
        <v>45572.486805555556</v>
      </c>
      <c r="I1271" t="s">
        <v>26</v>
      </c>
      <c r="K1271" t="s">
        <v>27</v>
      </c>
      <c r="L1271" t="s">
        <v>1278</v>
      </c>
      <c r="M1271" t="s">
        <v>56</v>
      </c>
      <c r="N1271" t="s">
        <v>30</v>
      </c>
      <c r="O1271" t="s">
        <v>58</v>
      </c>
      <c r="P1271" t="s">
        <v>134</v>
      </c>
      <c r="R1271" t="s">
        <v>60</v>
      </c>
      <c r="S1271" t="s">
        <v>89</v>
      </c>
      <c r="T1271" t="s">
        <v>62</v>
      </c>
      <c r="U1271" t="s">
        <v>50</v>
      </c>
      <c r="V1271" t="s">
        <v>63</v>
      </c>
      <c r="W1271" t="s">
        <v>52</v>
      </c>
      <c r="X1271" t="s">
        <v>75</v>
      </c>
      <c r="Z1271" t="s">
        <v>40</v>
      </c>
      <c r="AA1271" t="s">
        <v>41</v>
      </c>
      <c r="AB1271" t="s">
        <v>1328</v>
      </c>
      <c r="AC1271" t="s">
        <v>83</v>
      </c>
      <c r="AD1271" t="s">
        <v>84</v>
      </c>
      <c r="AT1271" t="s">
        <v>1329</v>
      </c>
    </row>
    <row r="1272" spans="5:46" x14ac:dyDescent="0.4">
      <c r="E1272">
        <v>1</v>
      </c>
      <c r="F1272">
        <v>863</v>
      </c>
      <c r="G1272" t="s">
        <v>25</v>
      </c>
      <c r="H1272" s="1">
        <v>45572.486111111109</v>
      </c>
      <c r="I1272" t="s">
        <v>26</v>
      </c>
      <c r="K1272" t="s">
        <v>55</v>
      </c>
      <c r="L1272" t="s">
        <v>1278</v>
      </c>
      <c r="M1272" t="s">
        <v>56</v>
      </c>
      <c r="N1272" t="s">
        <v>57</v>
      </c>
      <c r="O1272" t="s">
        <v>58</v>
      </c>
      <c r="P1272" t="s">
        <v>190</v>
      </c>
      <c r="R1272" t="s">
        <v>33</v>
      </c>
      <c r="S1272" t="s">
        <v>60</v>
      </c>
      <c r="T1272" t="s">
        <v>34</v>
      </c>
      <c r="U1272" t="s">
        <v>36</v>
      </c>
      <c r="V1272" t="s">
        <v>115</v>
      </c>
      <c r="W1272" t="s">
        <v>125</v>
      </c>
      <c r="X1272" t="s">
        <v>70</v>
      </c>
      <c r="Z1272" t="s">
        <v>40</v>
      </c>
      <c r="AA1272" t="s">
        <v>54</v>
      </c>
    </row>
    <row r="1273" spans="5:46" x14ac:dyDescent="0.4">
      <c r="E1273">
        <v>1</v>
      </c>
      <c r="F1273">
        <v>863</v>
      </c>
      <c r="G1273" t="s">
        <v>25</v>
      </c>
      <c r="H1273" s="1">
        <v>45572.48541666667</v>
      </c>
      <c r="I1273" t="s">
        <v>26</v>
      </c>
      <c r="K1273" t="s">
        <v>27</v>
      </c>
      <c r="L1273" t="s">
        <v>1278</v>
      </c>
      <c r="M1273" t="s">
        <v>56</v>
      </c>
      <c r="N1273" t="s">
        <v>66</v>
      </c>
      <c r="O1273" t="s">
        <v>31</v>
      </c>
      <c r="Q1273" t="s">
        <v>88</v>
      </c>
      <c r="R1273" t="s">
        <v>61</v>
      </c>
      <c r="S1273" t="s">
        <v>101</v>
      </c>
      <c r="T1273" t="s">
        <v>62</v>
      </c>
      <c r="U1273" t="s">
        <v>50</v>
      </c>
      <c r="V1273" t="s">
        <v>37</v>
      </c>
      <c r="W1273" t="s">
        <v>52</v>
      </c>
      <c r="X1273" t="s">
        <v>39</v>
      </c>
      <c r="Y1273" t="s">
        <v>111</v>
      </c>
      <c r="Z1273" t="s">
        <v>40</v>
      </c>
      <c r="AA1273" t="s">
        <v>54</v>
      </c>
    </row>
    <row r="1274" spans="5:46" ht="75" x14ac:dyDescent="0.4">
      <c r="E1274">
        <v>1</v>
      </c>
      <c r="F1274">
        <v>863</v>
      </c>
      <c r="G1274" t="s">
        <v>25</v>
      </c>
      <c r="H1274" s="1">
        <v>45572.42291666667</v>
      </c>
      <c r="I1274" t="s">
        <v>26</v>
      </c>
      <c r="K1274" t="s">
        <v>27</v>
      </c>
      <c r="L1274" t="s">
        <v>1278</v>
      </c>
      <c r="M1274" t="s">
        <v>29</v>
      </c>
      <c r="N1274" t="s">
        <v>122</v>
      </c>
      <c r="O1274" t="s">
        <v>31</v>
      </c>
      <c r="Q1274" t="s">
        <v>88</v>
      </c>
      <c r="R1274" t="s">
        <v>34</v>
      </c>
      <c r="S1274" t="s">
        <v>74</v>
      </c>
      <c r="T1274" t="s">
        <v>35</v>
      </c>
      <c r="U1274" t="s">
        <v>50</v>
      </c>
      <c r="V1274" t="s">
        <v>103</v>
      </c>
      <c r="W1274" t="s">
        <v>64</v>
      </c>
      <c r="X1274" t="s">
        <v>72</v>
      </c>
      <c r="Y1274" t="s">
        <v>139</v>
      </c>
      <c r="Z1274" t="s">
        <v>40</v>
      </c>
      <c r="AA1274" t="s">
        <v>41</v>
      </c>
      <c r="AB1274" s="2" t="s">
        <v>1330</v>
      </c>
      <c r="AC1274" t="s">
        <v>78</v>
      </c>
      <c r="AD1274" t="s">
        <v>79</v>
      </c>
      <c r="AE1274" t="s">
        <v>96</v>
      </c>
      <c r="AF1274" t="s">
        <v>82</v>
      </c>
      <c r="AT1274" t="s">
        <v>1331</v>
      </c>
    </row>
    <row r="1275" spans="5:46" x14ac:dyDescent="0.4">
      <c r="E1275">
        <v>1</v>
      </c>
      <c r="F1275">
        <v>863</v>
      </c>
      <c r="G1275" t="s">
        <v>25</v>
      </c>
      <c r="H1275" s="1">
        <v>45572.420138888891</v>
      </c>
      <c r="I1275" t="s">
        <v>26</v>
      </c>
      <c r="K1275" t="s">
        <v>445</v>
      </c>
      <c r="L1275" t="s">
        <v>1278</v>
      </c>
      <c r="M1275" t="s">
        <v>29</v>
      </c>
      <c r="N1275" t="s">
        <v>30</v>
      </c>
      <c r="O1275" t="s">
        <v>31</v>
      </c>
      <c r="Q1275" t="s">
        <v>88</v>
      </c>
      <c r="R1275" t="s">
        <v>74</v>
      </c>
      <c r="S1275" t="s">
        <v>47</v>
      </c>
      <c r="T1275" t="s">
        <v>101</v>
      </c>
      <c r="U1275" t="s">
        <v>36</v>
      </c>
      <c r="V1275" t="s">
        <v>115</v>
      </c>
      <c r="W1275" t="s">
        <v>178</v>
      </c>
      <c r="X1275" t="s">
        <v>71</v>
      </c>
      <c r="Y1275" t="s">
        <v>1332</v>
      </c>
      <c r="Z1275" t="s">
        <v>40</v>
      </c>
      <c r="AA1275" t="s">
        <v>54</v>
      </c>
      <c r="AT1275" t="s">
        <v>1333</v>
      </c>
    </row>
    <row r="1276" spans="5:46" ht="112.5" x14ac:dyDescent="0.4">
      <c r="E1276">
        <v>1</v>
      </c>
      <c r="F1276">
        <v>863</v>
      </c>
      <c r="G1276" t="s">
        <v>25</v>
      </c>
      <c r="H1276" s="1">
        <v>45572.420138888891</v>
      </c>
      <c r="I1276" t="s">
        <v>26</v>
      </c>
      <c r="K1276" t="s">
        <v>55</v>
      </c>
      <c r="L1276" t="s">
        <v>151</v>
      </c>
      <c r="M1276" t="s">
        <v>56</v>
      </c>
      <c r="N1276" t="s">
        <v>57</v>
      </c>
      <c r="O1276" t="s">
        <v>31</v>
      </c>
      <c r="Q1276" t="s">
        <v>104</v>
      </c>
      <c r="R1276" t="s">
        <v>117</v>
      </c>
      <c r="S1276" t="s">
        <v>49</v>
      </c>
      <c r="T1276" t="s">
        <v>110</v>
      </c>
      <c r="U1276" t="s">
        <v>50</v>
      </c>
      <c r="V1276" t="s">
        <v>37</v>
      </c>
      <c r="W1276" t="s">
        <v>75</v>
      </c>
      <c r="X1276" t="s">
        <v>162</v>
      </c>
      <c r="Z1276" t="s">
        <v>40</v>
      </c>
      <c r="AA1276" t="s">
        <v>41</v>
      </c>
      <c r="AB1276" s="2" t="s">
        <v>1334</v>
      </c>
      <c r="AC1276" t="s">
        <v>79</v>
      </c>
      <c r="AD1276" t="s">
        <v>96</v>
      </c>
      <c r="AE1276" t="s">
        <v>84</v>
      </c>
    </row>
    <row r="1277" spans="5:46" x14ac:dyDescent="0.4">
      <c r="E1277">
        <v>1</v>
      </c>
      <c r="F1277">
        <v>863</v>
      </c>
      <c r="G1277" t="s">
        <v>25</v>
      </c>
      <c r="H1277" s="1">
        <v>45572.418749999997</v>
      </c>
      <c r="I1277" t="s">
        <v>26</v>
      </c>
      <c r="K1277" t="s">
        <v>55</v>
      </c>
      <c r="L1277" t="s">
        <v>151</v>
      </c>
      <c r="M1277" t="s">
        <v>73</v>
      </c>
      <c r="N1277" t="s">
        <v>57</v>
      </c>
      <c r="O1277" t="s">
        <v>31</v>
      </c>
      <c r="Q1277" t="s">
        <v>114</v>
      </c>
      <c r="R1277" t="s">
        <v>34</v>
      </c>
      <c r="S1277" t="s">
        <v>117</v>
      </c>
      <c r="T1277" t="s">
        <v>101</v>
      </c>
      <c r="U1277" t="s">
        <v>103</v>
      </c>
      <c r="W1277" t="s">
        <v>125</v>
      </c>
      <c r="X1277" t="s">
        <v>91</v>
      </c>
      <c r="Y1277" t="s">
        <v>72</v>
      </c>
      <c r="Z1277" t="s">
        <v>40</v>
      </c>
      <c r="AA1277" t="s">
        <v>54</v>
      </c>
      <c r="AT1277" t="s">
        <v>1335</v>
      </c>
    </row>
    <row r="1278" spans="5:46" x14ac:dyDescent="0.4">
      <c r="E1278">
        <v>1</v>
      </c>
      <c r="F1278">
        <v>863</v>
      </c>
      <c r="G1278" t="s">
        <v>25</v>
      </c>
      <c r="H1278" s="1">
        <v>45572.418055555558</v>
      </c>
      <c r="I1278" t="s">
        <v>26</v>
      </c>
      <c r="K1278" t="s">
        <v>435</v>
      </c>
      <c r="L1278" t="s">
        <v>151</v>
      </c>
      <c r="M1278" t="s">
        <v>29</v>
      </c>
      <c r="N1278" t="s">
        <v>30</v>
      </c>
      <c r="O1278" t="s">
        <v>31</v>
      </c>
      <c r="Q1278" t="s">
        <v>32</v>
      </c>
      <c r="R1278" t="s">
        <v>34</v>
      </c>
      <c r="S1278" t="s">
        <v>74</v>
      </c>
      <c r="U1278" t="s">
        <v>50</v>
      </c>
      <c r="W1278" t="s">
        <v>75</v>
      </c>
      <c r="Z1278" t="s">
        <v>180</v>
      </c>
    </row>
    <row r="1279" spans="5:46" x14ac:dyDescent="0.4">
      <c r="E1279">
        <v>1</v>
      </c>
      <c r="F1279">
        <v>863</v>
      </c>
      <c r="G1279" t="s">
        <v>25</v>
      </c>
      <c r="H1279" s="1">
        <v>45572.417361111111</v>
      </c>
      <c r="I1279" t="s">
        <v>26</v>
      </c>
      <c r="AT1279" t="s">
        <v>1336</v>
      </c>
    </row>
    <row r="1280" spans="5:46" x14ac:dyDescent="0.4">
      <c r="E1280">
        <v>1</v>
      </c>
      <c r="F1280">
        <v>863</v>
      </c>
      <c r="G1280" t="s">
        <v>25</v>
      </c>
      <c r="H1280" s="1">
        <v>45572.416666666664</v>
      </c>
      <c r="I1280" t="s">
        <v>26</v>
      </c>
    </row>
    <row r="1281" spans="5:46" x14ac:dyDescent="0.4">
      <c r="E1281">
        <v>1</v>
      </c>
      <c r="F1281">
        <v>863</v>
      </c>
      <c r="G1281" t="s">
        <v>25</v>
      </c>
      <c r="H1281" s="1">
        <v>45572.416666666664</v>
      </c>
      <c r="I1281" t="s">
        <v>26</v>
      </c>
      <c r="K1281" t="s">
        <v>55</v>
      </c>
      <c r="L1281" t="s">
        <v>1278</v>
      </c>
      <c r="M1281" t="s">
        <v>29</v>
      </c>
      <c r="N1281" t="s">
        <v>30</v>
      </c>
      <c r="O1281" t="s">
        <v>58</v>
      </c>
      <c r="P1281" t="s">
        <v>108</v>
      </c>
      <c r="R1281" t="s">
        <v>47</v>
      </c>
      <c r="S1281" t="s">
        <v>101</v>
      </c>
      <c r="T1281" t="s">
        <v>110</v>
      </c>
      <c r="U1281" t="s">
        <v>50</v>
      </c>
      <c r="V1281" t="s">
        <v>63</v>
      </c>
      <c r="W1281" t="s">
        <v>52</v>
      </c>
      <c r="X1281" t="s">
        <v>38</v>
      </c>
      <c r="Y1281" t="s">
        <v>99</v>
      </c>
      <c r="Z1281" t="s">
        <v>40</v>
      </c>
      <c r="AA1281" t="s">
        <v>41</v>
      </c>
      <c r="AB1281" t="s">
        <v>322</v>
      </c>
      <c r="AC1281" t="s">
        <v>81</v>
      </c>
      <c r="AD1281" t="s">
        <v>84</v>
      </c>
    </row>
    <row r="1282" spans="5:46" x14ac:dyDescent="0.4">
      <c r="E1282">
        <v>1</v>
      </c>
      <c r="F1282">
        <v>863</v>
      </c>
      <c r="G1282" t="s">
        <v>25</v>
      </c>
      <c r="H1282" s="1">
        <v>45572.416666666664</v>
      </c>
      <c r="I1282" t="s">
        <v>26</v>
      </c>
      <c r="K1282" t="s">
        <v>435</v>
      </c>
      <c r="L1282" t="s">
        <v>151</v>
      </c>
      <c r="M1282" t="s">
        <v>73</v>
      </c>
      <c r="N1282" t="s">
        <v>57</v>
      </c>
      <c r="O1282" t="s">
        <v>58</v>
      </c>
      <c r="P1282" t="s">
        <v>134</v>
      </c>
      <c r="R1282" t="s">
        <v>33</v>
      </c>
      <c r="S1282" t="s">
        <v>117</v>
      </c>
      <c r="T1282" t="s">
        <v>90</v>
      </c>
      <c r="U1282" t="s">
        <v>50</v>
      </c>
      <c r="V1282" t="s">
        <v>68</v>
      </c>
      <c r="W1282" t="s">
        <v>64</v>
      </c>
      <c r="X1282" t="s">
        <v>38</v>
      </c>
      <c r="Y1282" t="s">
        <v>70</v>
      </c>
      <c r="Z1282" t="s">
        <v>40</v>
      </c>
      <c r="AA1282" t="s">
        <v>41</v>
      </c>
      <c r="AB1282" t="s">
        <v>1337</v>
      </c>
      <c r="AC1282" t="s">
        <v>78</v>
      </c>
      <c r="AD1282" t="s">
        <v>43</v>
      </c>
      <c r="AE1282" t="s">
        <v>96</v>
      </c>
      <c r="AF1282" t="s">
        <v>97</v>
      </c>
    </row>
    <row r="1283" spans="5:46" ht="168.75" x14ac:dyDescent="0.4">
      <c r="E1283">
        <v>1</v>
      </c>
      <c r="F1283">
        <v>863</v>
      </c>
      <c r="G1283" t="s">
        <v>25</v>
      </c>
      <c r="H1283" s="1">
        <v>45572.416666666664</v>
      </c>
      <c r="I1283" t="s">
        <v>26</v>
      </c>
      <c r="K1283" t="s">
        <v>435</v>
      </c>
      <c r="L1283" t="s">
        <v>151</v>
      </c>
      <c r="M1283" t="s">
        <v>144</v>
      </c>
      <c r="N1283" t="s">
        <v>30</v>
      </c>
      <c r="O1283" t="s">
        <v>31</v>
      </c>
      <c r="Q1283" t="s">
        <v>88</v>
      </c>
      <c r="R1283" t="s">
        <v>74</v>
      </c>
      <c r="S1283" t="s">
        <v>61</v>
      </c>
      <c r="T1283" t="s">
        <v>89</v>
      </c>
      <c r="U1283" t="s">
        <v>36</v>
      </c>
      <c r="V1283" t="s">
        <v>103</v>
      </c>
      <c r="W1283" t="s">
        <v>38</v>
      </c>
      <c r="X1283" t="s">
        <v>178</v>
      </c>
      <c r="Y1283" t="s">
        <v>70</v>
      </c>
      <c r="Z1283" t="s">
        <v>40</v>
      </c>
      <c r="AA1283" t="s">
        <v>41</v>
      </c>
      <c r="AB1283" t="s">
        <v>1224</v>
      </c>
      <c r="AC1283" t="s">
        <v>43</v>
      </c>
      <c r="AT1283" s="2" t="s">
        <v>1338</v>
      </c>
    </row>
    <row r="1284" spans="5:46" x14ac:dyDescent="0.4">
      <c r="E1284">
        <v>1</v>
      </c>
      <c r="F1284">
        <v>863</v>
      </c>
      <c r="G1284" t="s">
        <v>25</v>
      </c>
      <c r="H1284" s="1">
        <v>45572.415972222225</v>
      </c>
      <c r="I1284" t="s">
        <v>26</v>
      </c>
    </row>
    <row r="1285" spans="5:46" x14ac:dyDescent="0.4">
      <c r="E1285">
        <v>1</v>
      </c>
      <c r="F1285">
        <v>863</v>
      </c>
      <c r="G1285" t="s">
        <v>25</v>
      </c>
      <c r="H1285" s="1">
        <v>45572.415972222225</v>
      </c>
      <c r="I1285" t="s">
        <v>26</v>
      </c>
      <c r="K1285" t="s">
        <v>27</v>
      </c>
      <c r="L1285" t="s">
        <v>1278</v>
      </c>
      <c r="M1285" t="s">
        <v>144</v>
      </c>
      <c r="N1285" t="s">
        <v>66</v>
      </c>
      <c r="O1285" t="s">
        <v>31</v>
      </c>
      <c r="Q1285" t="s">
        <v>114</v>
      </c>
      <c r="R1285" t="s">
        <v>118</v>
      </c>
      <c r="U1285" t="s">
        <v>50</v>
      </c>
      <c r="W1285" t="s">
        <v>162</v>
      </c>
      <c r="Z1285" t="s">
        <v>180</v>
      </c>
    </row>
    <row r="1286" spans="5:46" x14ac:dyDescent="0.4">
      <c r="E1286">
        <v>1</v>
      </c>
      <c r="F1286">
        <v>863</v>
      </c>
      <c r="G1286" t="s">
        <v>25</v>
      </c>
      <c r="H1286" s="1">
        <v>45572.415277777778</v>
      </c>
      <c r="I1286" t="s">
        <v>26</v>
      </c>
    </row>
    <row r="1287" spans="5:46" ht="356.25" x14ac:dyDescent="0.4">
      <c r="E1287">
        <v>1</v>
      </c>
      <c r="F1287">
        <v>863</v>
      </c>
      <c r="G1287" t="s">
        <v>25</v>
      </c>
      <c r="H1287" s="1">
        <v>45572.415277777778</v>
      </c>
      <c r="I1287" t="s">
        <v>26</v>
      </c>
      <c r="K1287" t="s">
        <v>55</v>
      </c>
      <c r="L1287" t="s">
        <v>1278</v>
      </c>
      <c r="M1287" t="s">
        <v>29</v>
      </c>
      <c r="N1287" t="s">
        <v>46</v>
      </c>
      <c r="O1287" t="s">
        <v>58</v>
      </c>
      <c r="P1287" t="s">
        <v>1339</v>
      </c>
      <c r="R1287" t="s">
        <v>74</v>
      </c>
      <c r="S1287" t="s">
        <v>61</v>
      </c>
      <c r="T1287" t="s">
        <v>49</v>
      </c>
      <c r="U1287" t="s">
        <v>50</v>
      </c>
      <c r="V1287" t="s">
        <v>1340</v>
      </c>
      <c r="W1287" t="s">
        <v>52</v>
      </c>
      <c r="X1287" t="s">
        <v>109</v>
      </c>
      <c r="Y1287" t="s">
        <v>1341</v>
      </c>
      <c r="Z1287" t="s">
        <v>40</v>
      </c>
      <c r="AA1287" t="s">
        <v>41</v>
      </c>
      <c r="AB1287" s="2" t="s">
        <v>1342</v>
      </c>
      <c r="AC1287" t="s">
        <v>93</v>
      </c>
      <c r="AD1287" t="s">
        <v>82</v>
      </c>
      <c r="AE1287" t="s">
        <v>189</v>
      </c>
    </row>
    <row r="1288" spans="5:46" x14ac:dyDescent="0.4">
      <c r="E1288">
        <v>1</v>
      </c>
      <c r="F1288">
        <v>863</v>
      </c>
      <c r="G1288" t="s">
        <v>25</v>
      </c>
      <c r="H1288" s="1">
        <v>45572.415277777778</v>
      </c>
      <c r="I1288" t="s">
        <v>26</v>
      </c>
      <c r="K1288" t="s">
        <v>27</v>
      </c>
      <c r="L1288" t="s">
        <v>1278</v>
      </c>
      <c r="M1288" t="s">
        <v>29</v>
      </c>
      <c r="N1288" t="s">
        <v>122</v>
      </c>
      <c r="O1288" t="s">
        <v>58</v>
      </c>
      <c r="P1288" t="s">
        <v>32</v>
      </c>
      <c r="R1288" t="s">
        <v>34</v>
      </c>
      <c r="S1288" t="s">
        <v>74</v>
      </c>
      <c r="T1288" t="s">
        <v>101</v>
      </c>
      <c r="U1288" t="s">
        <v>50</v>
      </c>
      <c r="V1288" t="s">
        <v>115</v>
      </c>
      <c r="W1288" t="s">
        <v>64</v>
      </c>
      <c r="X1288" t="s">
        <v>39</v>
      </c>
      <c r="Y1288" t="s">
        <v>71</v>
      </c>
      <c r="Z1288" t="s">
        <v>40</v>
      </c>
      <c r="AA1288" t="s">
        <v>54</v>
      </c>
    </row>
    <row r="1289" spans="5:46" x14ac:dyDescent="0.4">
      <c r="E1289">
        <v>1</v>
      </c>
      <c r="F1289">
        <v>863</v>
      </c>
      <c r="G1289" t="s">
        <v>25</v>
      </c>
      <c r="H1289" s="1">
        <v>45572.414583333331</v>
      </c>
      <c r="I1289" t="s">
        <v>26</v>
      </c>
      <c r="K1289" t="s">
        <v>55</v>
      </c>
      <c r="L1289" t="s">
        <v>1278</v>
      </c>
      <c r="M1289" t="s">
        <v>73</v>
      </c>
      <c r="N1289" t="s">
        <v>57</v>
      </c>
      <c r="O1289" t="s">
        <v>31</v>
      </c>
      <c r="Q1289" t="s">
        <v>123</v>
      </c>
      <c r="R1289" t="s">
        <v>89</v>
      </c>
      <c r="S1289" t="s">
        <v>101</v>
      </c>
      <c r="U1289" t="s">
        <v>50</v>
      </c>
      <c r="V1289" t="s">
        <v>132</v>
      </c>
      <c r="W1289" t="s">
        <v>71</v>
      </c>
      <c r="Z1289" t="s">
        <v>40</v>
      </c>
      <c r="AA1289" t="s">
        <v>54</v>
      </c>
    </row>
    <row r="1290" spans="5:46" x14ac:dyDescent="0.4">
      <c r="E1290">
        <v>1</v>
      </c>
      <c r="F1290">
        <v>863</v>
      </c>
      <c r="G1290" t="s">
        <v>25</v>
      </c>
      <c r="H1290" s="1">
        <v>45572.414583333331</v>
      </c>
      <c r="I1290" t="s">
        <v>26</v>
      </c>
      <c r="K1290" t="s">
        <v>237</v>
      </c>
      <c r="L1290" t="s">
        <v>151</v>
      </c>
      <c r="M1290" t="s">
        <v>65</v>
      </c>
      <c r="N1290" t="s">
        <v>66</v>
      </c>
      <c r="O1290" t="s">
        <v>31</v>
      </c>
      <c r="Q1290" t="s">
        <v>123</v>
      </c>
      <c r="R1290" t="s">
        <v>33</v>
      </c>
      <c r="S1290" t="s">
        <v>89</v>
      </c>
      <c r="T1290" t="s">
        <v>90</v>
      </c>
      <c r="U1290" t="s">
        <v>36</v>
      </c>
      <c r="V1290" t="s">
        <v>37</v>
      </c>
      <c r="W1290" t="s">
        <v>52</v>
      </c>
      <c r="X1290" t="s">
        <v>75</v>
      </c>
      <c r="Y1290" t="s">
        <v>111</v>
      </c>
      <c r="Z1290" t="s">
        <v>40</v>
      </c>
      <c r="AA1290" t="s">
        <v>41</v>
      </c>
      <c r="AB1290" t="s">
        <v>1343</v>
      </c>
      <c r="AC1290" t="s">
        <v>83</v>
      </c>
      <c r="AT1290" t="s">
        <v>1344</v>
      </c>
    </row>
    <row r="1291" spans="5:46" x14ac:dyDescent="0.4">
      <c r="E1291">
        <v>1</v>
      </c>
      <c r="F1291">
        <v>863</v>
      </c>
      <c r="G1291" t="s">
        <v>25</v>
      </c>
      <c r="H1291" s="1">
        <v>45572.414583333331</v>
      </c>
      <c r="I1291" t="s">
        <v>26</v>
      </c>
      <c r="K1291" t="s">
        <v>27</v>
      </c>
      <c r="L1291" t="s">
        <v>1278</v>
      </c>
      <c r="M1291" t="s">
        <v>29</v>
      </c>
      <c r="N1291" t="s">
        <v>46</v>
      </c>
      <c r="O1291" t="s">
        <v>31</v>
      </c>
      <c r="Q1291" t="s">
        <v>123</v>
      </c>
      <c r="R1291" t="s">
        <v>34</v>
      </c>
      <c r="S1291" t="s">
        <v>74</v>
      </c>
      <c r="U1291" t="s">
        <v>50</v>
      </c>
      <c r="W1291" t="s">
        <v>64</v>
      </c>
      <c r="Z1291" t="s">
        <v>40</v>
      </c>
      <c r="AA1291" t="s">
        <v>41</v>
      </c>
      <c r="AB1291" t="s">
        <v>1345</v>
      </c>
      <c r="AC1291" t="s">
        <v>93</v>
      </c>
      <c r="AT1291" t="s">
        <v>183</v>
      </c>
    </row>
    <row r="1292" spans="5:46" ht="131.25" x14ac:dyDescent="0.4">
      <c r="E1292">
        <v>1</v>
      </c>
      <c r="F1292">
        <v>863</v>
      </c>
      <c r="G1292" t="s">
        <v>25</v>
      </c>
      <c r="H1292" s="1">
        <v>45572.413888888892</v>
      </c>
      <c r="I1292" t="s">
        <v>26</v>
      </c>
      <c r="K1292" t="s">
        <v>445</v>
      </c>
      <c r="L1292" t="s">
        <v>1278</v>
      </c>
      <c r="M1292" t="s">
        <v>29</v>
      </c>
      <c r="N1292" t="s">
        <v>57</v>
      </c>
      <c r="O1292" t="s">
        <v>58</v>
      </c>
      <c r="P1292" t="s">
        <v>108</v>
      </c>
      <c r="R1292" t="s">
        <v>74</v>
      </c>
      <c r="S1292" t="s">
        <v>48</v>
      </c>
      <c r="T1292" t="s">
        <v>101</v>
      </c>
      <c r="U1292" t="s">
        <v>50</v>
      </c>
      <c r="W1292" t="s">
        <v>52</v>
      </c>
      <c r="X1292" t="s">
        <v>105</v>
      </c>
      <c r="Y1292" t="s">
        <v>91</v>
      </c>
      <c r="Z1292" t="s">
        <v>40</v>
      </c>
      <c r="AA1292" t="s">
        <v>41</v>
      </c>
      <c r="AB1292" s="2" t="s">
        <v>1346</v>
      </c>
      <c r="AC1292" t="s">
        <v>82</v>
      </c>
      <c r="AD1292" t="s">
        <v>84</v>
      </c>
      <c r="AE1292" t="s">
        <v>85</v>
      </c>
    </row>
    <row r="1293" spans="5:46" x14ac:dyDescent="0.4">
      <c r="E1293">
        <v>1</v>
      </c>
      <c r="F1293">
        <v>863</v>
      </c>
      <c r="G1293" t="s">
        <v>25</v>
      </c>
      <c r="H1293" s="1">
        <v>45572.413888888892</v>
      </c>
      <c r="I1293" t="s">
        <v>26</v>
      </c>
      <c r="K1293" t="s">
        <v>55</v>
      </c>
      <c r="L1293" t="s">
        <v>1278</v>
      </c>
      <c r="M1293" t="s">
        <v>144</v>
      </c>
      <c r="N1293" t="s">
        <v>122</v>
      </c>
      <c r="O1293" t="s">
        <v>31</v>
      </c>
      <c r="Q1293" t="s">
        <v>209</v>
      </c>
      <c r="R1293" t="s">
        <v>89</v>
      </c>
      <c r="U1293" t="s">
        <v>50</v>
      </c>
      <c r="V1293" t="s">
        <v>36</v>
      </c>
      <c r="W1293" t="s">
        <v>64</v>
      </c>
      <c r="X1293" t="s">
        <v>91</v>
      </c>
      <c r="Y1293" t="s">
        <v>71</v>
      </c>
      <c r="Z1293" t="s">
        <v>180</v>
      </c>
    </row>
    <row r="1294" spans="5:46" x14ac:dyDescent="0.4">
      <c r="E1294">
        <v>1</v>
      </c>
      <c r="F1294">
        <v>863</v>
      </c>
      <c r="G1294" t="s">
        <v>25</v>
      </c>
      <c r="H1294" s="1">
        <v>45572.413194444445</v>
      </c>
      <c r="I1294" t="s">
        <v>26</v>
      </c>
      <c r="K1294" t="s">
        <v>445</v>
      </c>
      <c r="L1294" t="s">
        <v>1278</v>
      </c>
      <c r="M1294" t="s">
        <v>29</v>
      </c>
      <c r="N1294" t="s">
        <v>66</v>
      </c>
      <c r="O1294" t="s">
        <v>31</v>
      </c>
      <c r="Q1294" t="s">
        <v>123</v>
      </c>
      <c r="R1294" t="s">
        <v>33</v>
      </c>
      <c r="S1294" t="s">
        <v>60</v>
      </c>
      <c r="T1294" t="s">
        <v>34</v>
      </c>
      <c r="U1294" t="s">
        <v>50</v>
      </c>
      <c r="W1294" t="s">
        <v>75</v>
      </c>
      <c r="Z1294" t="s">
        <v>40</v>
      </c>
      <c r="AA1294" t="s">
        <v>41</v>
      </c>
      <c r="AB1294" t="s">
        <v>309</v>
      </c>
      <c r="AC1294" t="s">
        <v>78</v>
      </c>
      <c r="AT1294" t="s">
        <v>175</v>
      </c>
    </row>
    <row r="1295" spans="5:46" x14ac:dyDescent="0.4">
      <c r="E1295">
        <v>1</v>
      </c>
      <c r="F1295">
        <v>863</v>
      </c>
      <c r="G1295" t="s">
        <v>25</v>
      </c>
      <c r="H1295" s="1">
        <v>45572.413194444445</v>
      </c>
      <c r="I1295" t="s">
        <v>26</v>
      </c>
      <c r="K1295" t="s">
        <v>435</v>
      </c>
      <c r="L1295" t="s">
        <v>151</v>
      </c>
      <c r="M1295" t="s">
        <v>73</v>
      </c>
      <c r="N1295" t="s">
        <v>57</v>
      </c>
      <c r="O1295" t="s">
        <v>31</v>
      </c>
      <c r="Q1295" t="s">
        <v>104</v>
      </c>
      <c r="R1295" t="s">
        <v>34</v>
      </c>
      <c r="S1295" t="s">
        <v>74</v>
      </c>
      <c r="T1295" t="s">
        <v>117</v>
      </c>
      <c r="U1295" t="s">
        <v>50</v>
      </c>
      <c r="V1295" t="s">
        <v>103</v>
      </c>
      <c r="W1295" t="s">
        <v>91</v>
      </c>
      <c r="X1295" t="s">
        <v>38</v>
      </c>
      <c r="Y1295" t="s">
        <v>111</v>
      </c>
      <c r="Z1295" t="s">
        <v>40</v>
      </c>
      <c r="AA1295" t="s">
        <v>41</v>
      </c>
      <c r="AB1295" t="s">
        <v>1347</v>
      </c>
      <c r="AC1295" t="s">
        <v>82</v>
      </c>
    </row>
    <row r="1296" spans="5:46" x14ac:dyDescent="0.4">
      <c r="E1296">
        <v>1</v>
      </c>
      <c r="F1296">
        <v>863</v>
      </c>
      <c r="G1296" t="s">
        <v>25</v>
      </c>
      <c r="H1296" s="1">
        <v>45572.413194444445</v>
      </c>
      <c r="I1296" t="s">
        <v>26</v>
      </c>
      <c r="K1296" t="s">
        <v>445</v>
      </c>
      <c r="L1296" t="s">
        <v>1278</v>
      </c>
      <c r="M1296" t="s">
        <v>29</v>
      </c>
      <c r="N1296" t="s">
        <v>46</v>
      </c>
      <c r="O1296" t="s">
        <v>31</v>
      </c>
      <c r="Q1296" t="s">
        <v>104</v>
      </c>
      <c r="R1296" t="s">
        <v>47</v>
      </c>
      <c r="S1296" t="s">
        <v>101</v>
      </c>
      <c r="T1296" t="s">
        <v>110</v>
      </c>
      <c r="U1296" t="s">
        <v>51</v>
      </c>
      <c r="V1296" t="s">
        <v>132</v>
      </c>
      <c r="W1296" t="s">
        <v>52</v>
      </c>
      <c r="X1296" t="s">
        <v>91</v>
      </c>
      <c r="Y1296" t="s">
        <v>99</v>
      </c>
      <c r="Z1296" t="s">
        <v>180</v>
      </c>
      <c r="AT1296" t="s">
        <v>1348</v>
      </c>
    </row>
    <row r="1297" spans="5:46" ht="225" x14ac:dyDescent="0.4">
      <c r="E1297">
        <v>1</v>
      </c>
      <c r="F1297">
        <v>863</v>
      </c>
      <c r="G1297" t="s">
        <v>25</v>
      </c>
      <c r="H1297" s="1">
        <v>45572.412499999999</v>
      </c>
      <c r="I1297" t="s">
        <v>26</v>
      </c>
      <c r="K1297" t="s">
        <v>27</v>
      </c>
      <c r="L1297" t="s">
        <v>1278</v>
      </c>
      <c r="M1297" t="s">
        <v>73</v>
      </c>
      <c r="N1297" t="s">
        <v>57</v>
      </c>
      <c r="O1297" t="s">
        <v>58</v>
      </c>
      <c r="P1297" t="s">
        <v>59</v>
      </c>
      <c r="R1297" t="s">
        <v>34</v>
      </c>
      <c r="S1297" t="s">
        <v>74</v>
      </c>
      <c r="T1297" t="s">
        <v>62</v>
      </c>
      <c r="U1297" t="s">
        <v>50</v>
      </c>
      <c r="V1297" t="s">
        <v>37</v>
      </c>
      <c r="W1297" t="s">
        <v>52</v>
      </c>
      <c r="X1297" t="s">
        <v>75</v>
      </c>
      <c r="Y1297" t="s">
        <v>125</v>
      </c>
      <c r="Z1297" t="s">
        <v>40</v>
      </c>
      <c r="AA1297" t="s">
        <v>41</v>
      </c>
      <c r="AB1297" s="2" t="s">
        <v>1349</v>
      </c>
      <c r="AC1297" t="s">
        <v>43</v>
      </c>
      <c r="AD1297" t="s">
        <v>44</v>
      </c>
      <c r="AE1297" t="s">
        <v>82</v>
      </c>
      <c r="AT1297" t="s">
        <v>222</v>
      </c>
    </row>
    <row r="1298" spans="5:46" x14ac:dyDescent="0.4">
      <c r="E1298">
        <v>1</v>
      </c>
      <c r="F1298">
        <v>863</v>
      </c>
      <c r="G1298" t="s">
        <v>25</v>
      </c>
      <c r="H1298" s="1">
        <v>45572.412499999999</v>
      </c>
      <c r="I1298" t="s">
        <v>26</v>
      </c>
    </row>
    <row r="1299" spans="5:46" x14ac:dyDescent="0.4">
      <c r="E1299">
        <v>1</v>
      </c>
      <c r="F1299">
        <v>863</v>
      </c>
      <c r="G1299" t="s">
        <v>25</v>
      </c>
      <c r="H1299" s="1">
        <v>45572.412499999999</v>
      </c>
      <c r="I1299" t="s">
        <v>26</v>
      </c>
      <c r="K1299" t="s">
        <v>27</v>
      </c>
      <c r="L1299" t="s">
        <v>1278</v>
      </c>
      <c r="M1299" t="s">
        <v>73</v>
      </c>
      <c r="N1299" t="s">
        <v>57</v>
      </c>
      <c r="O1299" t="s">
        <v>31</v>
      </c>
      <c r="Q1299" t="s">
        <v>88</v>
      </c>
      <c r="R1299" t="s">
        <v>33</v>
      </c>
      <c r="S1299" t="s">
        <v>60</v>
      </c>
      <c r="T1299" t="s">
        <v>34</v>
      </c>
      <c r="U1299" t="s">
        <v>50</v>
      </c>
      <c r="V1299" t="s">
        <v>51</v>
      </c>
      <c r="W1299" t="s">
        <v>64</v>
      </c>
      <c r="X1299" t="s">
        <v>52</v>
      </c>
      <c r="Y1299" t="s">
        <v>75</v>
      </c>
      <c r="Z1299" t="s">
        <v>40</v>
      </c>
      <c r="AA1299" t="s">
        <v>41</v>
      </c>
      <c r="AB1299" t="s">
        <v>1350</v>
      </c>
      <c r="AC1299" t="s">
        <v>84</v>
      </c>
      <c r="AT1299" t="s">
        <v>1351</v>
      </c>
    </row>
    <row r="1300" spans="5:46" x14ac:dyDescent="0.4">
      <c r="E1300">
        <v>1</v>
      </c>
      <c r="F1300">
        <v>863</v>
      </c>
      <c r="G1300" t="s">
        <v>25</v>
      </c>
      <c r="H1300" s="1">
        <v>45572.412499999999</v>
      </c>
      <c r="I1300" t="s">
        <v>26</v>
      </c>
      <c r="K1300" t="s">
        <v>55</v>
      </c>
      <c r="L1300" t="s">
        <v>151</v>
      </c>
      <c r="M1300" t="s">
        <v>29</v>
      </c>
      <c r="N1300" t="s">
        <v>46</v>
      </c>
      <c r="O1300" t="s">
        <v>31</v>
      </c>
      <c r="Q1300" t="s">
        <v>123</v>
      </c>
      <c r="R1300" t="s">
        <v>60</v>
      </c>
      <c r="U1300" t="s">
        <v>50</v>
      </c>
      <c r="V1300" t="s">
        <v>63</v>
      </c>
      <c r="W1300" t="s">
        <v>75</v>
      </c>
      <c r="X1300" t="s">
        <v>105</v>
      </c>
      <c r="Y1300" t="s">
        <v>99</v>
      </c>
      <c r="Z1300" t="s">
        <v>40</v>
      </c>
      <c r="AA1300" t="s">
        <v>54</v>
      </c>
    </row>
    <row r="1301" spans="5:46" x14ac:dyDescent="0.4">
      <c r="E1301">
        <v>1</v>
      </c>
      <c r="F1301">
        <v>863</v>
      </c>
      <c r="G1301" t="s">
        <v>25</v>
      </c>
      <c r="H1301" s="1">
        <v>45572.411805555559</v>
      </c>
      <c r="I1301" t="s">
        <v>26</v>
      </c>
      <c r="K1301" t="s">
        <v>27</v>
      </c>
      <c r="L1301" t="s">
        <v>1278</v>
      </c>
      <c r="M1301" t="s">
        <v>56</v>
      </c>
      <c r="N1301" t="s">
        <v>30</v>
      </c>
      <c r="O1301" t="s">
        <v>58</v>
      </c>
      <c r="P1301" t="s">
        <v>59</v>
      </c>
      <c r="R1301" t="s">
        <v>33</v>
      </c>
      <c r="S1301" t="s">
        <v>74</v>
      </c>
      <c r="U1301" t="s">
        <v>115</v>
      </c>
      <c r="W1301" t="s">
        <v>52</v>
      </c>
      <c r="Z1301" t="s">
        <v>40</v>
      </c>
      <c r="AA1301" t="s">
        <v>54</v>
      </c>
      <c r="AT1301" t="s">
        <v>1352</v>
      </c>
    </row>
    <row r="1302" spans="5:46" x14ac:dyDescent="0.4">
      <c r="E1302">
        <v>1</v>
      </c>
      <c r="F1302">
        <v>863</v>
      </c>
      <c r="G1302" t="s">
        <v>25</v>
      </c>
      <c r="H1302" s="1">
        <v>45572.411805555559</v>
      </c>
      <c r="I1302" t="s">
        <v>26</v>
      </c>
      <c r="K1302" t="s">
        <v>27</v>
      </c>
      <c r="L1302" t="s">
        <v>1278</v>
      </c>
      <c r="M1302" t="s">
        <v>73</v>
      </c>
      <c r="N1302" t="s">
        <v>57</v>
      </c>
      <c r="O1302" t="s">
        <v>58</v>
      </c>
      <c r="P1302" t="s">
        <v>59</v>
      </c>
      <c r="R1302" t="s">
        <v>74</v>
      </c>
      <c r="S1302" t="s">
        <v>89</v>
      </c>
      <c r="T1302" t="s">
        <v>101</v>
      </c>
      <c r="U1302" t="s">
        <v>51</v>
      </c>
      <c r="V1302" t="s">
        <v>36</v>
      </c>
      <c r="W1302" t="s">
        <v>38</v>
      </c>
      <c r="X1302" t="s">
        <v>178</v>
      </c>
      <c r="Y1302" t="s">
        <v>39</v>
      </c>
      <c r="Z1302" t="s">
        <v>40</v>
      </c>
      <c r="AA1302" t="s">
        <v>54</v>
      </c>
      <c r="AT1302" t="s">
        <v>1353</v>
      </c>
    </row>
    <row r="1303" spans="5:46" x14ac:dyDescent="0.4">
      <c r="E1303">
        <v>1</v>
      </c>
      <c r="F1303">
        <v>863</v>
      </c>
      <c r="G1303" t="s">
        <v>25</v>
      </c>
      <c r="H1303" s="1">
        <v>45572.411805555559</v>
      </c>
      <c r="I1303" t="s">
        <v>26</v>
      </c>
      <c r="K1303" t="s">
        <v>27</v>
      </c>
      <c r="L1303" t="s">
        <v>1278</v>
      </c>
      <c r="M1303" t="s">
        <v>65</v>
      </c>
      <c r="N1303" t="s">
        <v>66</v>
      </c>
      <c r="O1303" t="s">
        <v>31</v>
      </c>
      <c r="Q1303" t="s">
        <v>104</v>
      </c>
      <c r="R1303" t="s">
        <v>154</v>
      </c>
      <c r="U1303" t="s">
        <v>1354</v>
      </c>
      <c r="W1303" t="s">
        <v>109</v>
      </c>
      <c r="X1303" t="s">
        <v>1355</v>
      </c>
      <c r="Z1303" t="s">
        <v>180</v>
      </c>
      <c r="AT1303" t="s">
        <v>1356</v>
      </c>
    </row>
    <row r="1304" spans="5:46" x14ac:dyDescent="0.4">
      <c r="E1304">
        <v>1</v>
      </c>
      <c r="F1304">
        <v>863</v>
      </c>
      <c r="G1304" t="s">
        <v>25</v>
      </c>
      <c r="H1304" s="1">
        <v>45572.411805555559</v>
      </c>
      <c r="I1304" t="s">
        <v>26</v>
      </c>
      <c r="K1304" t="s">
        <v>445</v>
      </c>
      <c r="L1304" t="s">
        <v>1278</v>
      </c>
      <c r="M1304" t="s">
        <v>144</v>
      </c>
      <c r="N1304" t="s">
        <v>30</v>
      </c>
      <c r="O1304" t="s">
        <v>31</v>
      </c>
      <c r="Q1304" t="s">
        <v>209</v>
      </c>
      <c r="R1304" t="s">
        <v>34</v>
      </c>
      <c r="S1304" t="s">
        <v>74</v>
      </c>
      <c r="T1304" t="s">
        <v>90</v>
      </c>
      <c r="U1304" t="s">
        <v>50</v>
      </c>
      <c r="V1304" t="s">
        <v>103</v>
      </c>
      <c r="W1304" t="s">
        <v>52</v>
      </c>
      <c r="X1304" t="s">
        <v>38</v>
      </c>
      <c r="Y1304" t="s">
        <v>70</v>
      </c>
      <c r="Z1304" t="s">
        <v>40</v>
      </c>
      <c r="AA1304" t="s">
        <v>54</v>
      </c>
    </row>
    <row r="1305" spans="5:46" x14ac:dyDescent="0.4">
      <c r="E1305">
        <v>1</v>
      </c>
      <c r="F1305">
        <v>863</v>
      </c>
      <c r="G1305" t="s">
        <v>25</v>
      </c>
      <c r="H1305" s="1">
        <v>45572.411805555559</v>
      </c>
      <c r="I1305" t="s">
        <v>26</v>
      </c>
      <c r="K1305" t="s">
        <v>445</v>
      </c>
      <c r="L1305" t="s">
        <v>1278</v>
      </c>
      <c r="M1305" t="s">
        <v>73</v>
      </c>
      <c r="N1305" t="s">
        <v>30</v>
      </c>
      <c r="O1305" t="s">
        <v>58</v>
      </c>
      <c r="P1305" t="s">
        <v>108</v>
      </c>
      <c r="R1305" t="s">
        <v>33</v>
      </c>
      <c r="S1305" t="s">
        <v>74</v>
      </c>
      <c r="T1305" t="s">
        <v>35</v>
      </c>
      <c r="U1305" t="s">
        <v>50</v>
      </c>
      <c r="V1305" t="s">
        <v>37</v>
      </c>
      <c r="W1305" t="s">
        <v>64</v>
      </c>
      <c r="X1305" t="s">
        <v>105</v>
      </c>
      <c r="Y1305" t="s">
        <v>38</v>
      </c>
      <c r="Z1305" t="s">
        <v>40</v>
      </c>
      <c r="AA1305" t="s">
        <v>41</v>
      </c>
      <c r="AB1305" t="s">
        <v>1357</v>
      </c>
      <c r="AC1305" t="s">
        <v>81</v>
      </c>
      <c r="AD1305" t="s">
        <v>85</v>
      </c>
    </row>
    <row r="1306" spans="5:46" x14ac:dyDescent="0.4">
      <c r="E1306">
        <v>1</v>
      </c>
      <c r="F1306">
        <v>863</v>
      </c>
      <c r="G1306" t="s">
        <v>25</v>
      </c>
      <c r="H1306" s="1">
        <v>45572.411805555559</v>
      </c>
      <c r="I1306" t="s">
        <v>26</v>
      </c>
      <c r="K1306" t="s">
        <v>27</v>
      </c>
      <c r="L1306" t="s">
        <v>1278</v>
      </c>
      <c r="M1306" t="s">
        <v>73</v>
      </c>
      <c r="N1306" t="s">
        <v>30</v>
      </c>
      <c r="O1306" t="s">
        <v>58</v>
      </c>
      <c r="P1306" t="s">
        <v>1358</v>
      </c>
      <c r="R1306" t="s">
        <v>34</v>
      </c>
      <c r="S1306" t="s">
        <v>61</v>
      </c>
      <c r="T1306" t="s">
        <v>101</v>
      </c>
      <c r="U1306" t="s">
        <v>50</v>
      </c>
      <c r="V1306" t="s">
        <v>115</v>
      </c>
      <c r="W1306" t="s">
        <v>125</v>
      </c>
      <c r="X1306" t="s">
        <v>53</v>
      </c>
      <c r="Z1306" t="s">
        <v>40</v>
      </c>
      <c r="AA1306" t="s">
        <v>54</v>
      </c>
    </row>
    <row r="1307" spans="5:46" x14ac:dyDescent="0.4">
      <c r="E1307">
        <v>1</v>
      </c>
      <c r="F1307">
        <v>863</v>
      </c>
      <c r="G1307" t="s">
        <v>25</v>
      </c>
      <c r="H1307" s="1">
        <v>45572.411805555559</v>
      </c>
      <c r="I1307" t="s">
        <v>26</v>
      </c>
      <c r="K1307" t="s">
        <v>435</v>
      </c>
      <c r="L1307" t="s">
        <v>151</v>
      </c>
      <c r="M1307" t="s">
        <v>73</v>
      </c>
      <c r="N1307" t="s">
        <v>57</v>
      </c>
      <c r="O1307" t="s">
        <v>58</v>
      </c>
      <c r="P1307" t="s">
        <v>134</v>
      </c>
      <c r="R1307" t="s">
        <v>33</v>
      </c>
      <c r="S1307" t="s">
        <v>61</v>
      </c>
      <c r="T1307" t="s">
        <v>90</v>
      </c>
      <c r="U1307" t="s">
        <v>102</v>
      </c>
      <c r="V1307" t="s">
        <v>63</v>
      </c>
      <c r="W1307" t="s">
        <v>64</v>
      </c>
      <c r="X1307" t="s">
        <v>91</v>
      </c>
      <c r="Y1307" t="s">
        <v>38</v>
      </c>
      <c r="Z1307" t="s">
        <v>40</v>
      </c>
      <c r="AA1307" t="s">
        <v>41</v>
      </c>
      <c r="AB1307" t="s">
        <v>1359</v>
      </c>
      <c r="AC1307" t="s">
        <v>79</v>
      </c>
      <c r="AD1307" t="s">
        <v>96</v>
      </c>
      <c r="AE1307" t="s">
        <v>81</v>
      </c>
    </row>
    <row r="1308" spans="5:46" x14ac:dyDescent="0.4">
      <c r="E1308">
        <v>1</v>
      </c>
      <c r="F1308">
        <v>863</v>
      </c>
      <c r="G1308" t="s">
        <v>25</v>
      </c>
      <c r="H1308" s="1">
        <v>45572.411111111112</v>
      </c>
      <c r="I1308" t="s">
        <v>26</v>
      </c>
      <c r="K1308" t="s">
        <v>27</v>
      </c>
      <c r="L1308" t="s">
        <v>1278</v>
      </c>
      <c r="M1308" t="s">
        <v>144</v>
      </c>
      <c r="N1308" t="s">
        <v>122</v>
      </c>
      <c r="O1308" t="s">
        <v>31</v>
      </c>
      <c r="Q1308" t="s">
        <v>88</v>
      </c>
      <c r="R1308" t="s">
        <v>33</v>
      </c>
      <c r="S1308" t="s">
        <v>60</v>
      </c>
      <c r="T1308" t="s">
        <v>34</v>
      </c>
      <c r="U1308" t="s">
        <v>50</v>
      </c>
      <c r="V1308" t="s">
        <v>51</v>
      </c>
      <c r="W1308" t="s">
        <v>64</v>
      </c>
      <c r="X1308" t="s">
        <v>52</v>
      </c>
      <c r="Y1308" t="s">
        <v>75</v>
      </c>
      <c r="Z1308" t="s">
        <v>40</v>
      </c>
      <c r="AA1308" t="s">
        <v>54</v>
      </c>
    </row>
    <row r="1309" spans="5:46" ht="93.75" x14ac:dyDescent="0.4">
      <c r="E1309">
        <v>1</v>
      </c>
      <c r="F1309">
        <v>863</v>
      </c>
      <c r="G1309" t="s">
        <v>25</v>
      </c>
      <c r="H1309" s="1">
        <v>45572.411111111112</v>
      </c>
      <c r="I1309" t="s">
        <v>26</v>
      </c>
      <c r="K1309" t="s">
        <v>27</v>
      </c>
      <c r="L1309" t="s">
        <v>1278</v>
      </c>
      <c r="M1309" t="s">
        <v>73</v>
      </c>
      <c r="N1309" t="s">
        <v>30</v>
      </c>
      <c r="O1309" t="s">
        <v>58</v>
      </c>
      <c r="P1309" t="s">
        <v>190</v>
      </c>
      <c r="R1309" t="s">
        <v>33</v>
      </c>
      <c r="S1309" t="s">
        <v>48</v>
      </c>
      <c r="T1309" t="s">
        <v>164</v>
      </c>
      <c r="U1309" t="s">
        <v>50</v>
      </c>
      <c r="V1309" t="s">
        <v>157</v>
      </c>
      <c r="W1309" t="s">
        <v>105</v>
      </c>
      <c r="X1309" t="s">
        <v>91</v>
      </c>
      <c r="Y1309" t="s">
        <v>38</v>
      </c>
      <c r="Z1309" t="s">
        <v>40</v>
      </c>
      <c r="AA1309" t="s">
        <v>41</v>
      </c>
      <c r="AB1309" t="s">
        <v>898</v>
      </c>
      <c r="AC1309" t="s">
        <v>82</v>
      </c>
      <c r="AD1309" t="s">
        <v>83</v>
      </c>
      <c r="AT1309" s="2" t="s">
        <v>1360</v>
      </c>
    </row>
    <row r="1310" spans="5:46" x14ac:dyDescent="0.4">
      <c r="E1310">
        <v>1</v>
      </c>
      <c r="F1310">
        <v>863</v>
      </c>
      <c r="G1310" t="s">
        <v>25</v>
      </c>
      <c r="H1310" s="1">
        <v>45572.411111111112</v>
      </c>
      <c r="I1310" t="s">
        <v>26</v>
      </c>
      <c r="K1310" t="s">
        <v>87</v>
      </c>
      <c r="L1310" t="s">
        <v>1278</v>
      </c>
      <c r="M1310" t="s">
        <v>65</v>
      </c>
      <c r="N1310" t="s">
        <v>66</v>
      </c>
      <c r="O1310" t="s">
        <v>31</v>
      </c>
      <c r="Q1310" t="s">
        <v>1361</v>
      </c>
      <c r="R1310" t="s">
        <v>154</v>
      </c>
      <c r="U1310" t="s">
        <v>1362</v>
      </c>
      <c r="W1310" t="s">
        <v>1363</v>
      </c>
      <c r="Z1310" t="s">
        <v>180</v>
      </c>
      <c r="AT1310" t="s">
        <v>1364</v>
      </c>
    </row>
    <row r="1311" spans="5:46" x14ac:dyDescent="0.4">
      <c r="E1311">
        <v>1</v>
      </c>
      <c r="F1311">
        <v>863</v>
      </c>
      <c r="G1311" t="s">
        <v>25</v>
      </c>
      <c r="H1311" s="1">
        <v>45572.411111111112</v>
      </c>
      <c r="I1311" t="s">
        <v>26</v>
      </c>
      <c r="K1311" t="s">
        <v>435</v>
      </c>
      <c r="L1311" t="s">
        <v>151</v>
      </c>
      <c r="M1311" t="s">
        <v>56</v>
      </c>
      <c r="N1311" t="s">
        <v>122</v>
      </c>
      <c r="O1311" t="s">
        <v>31</v>
      </c>
      <c r="Q1311" t="s">
        <v>104</v>
      </c>
      <c r="R1311" t="s">
        <v>101</v>
      </c>
      <c r="U1311" t="s">
        <v>115</v>
      </c>
      <c r="W1311" t="s">
        <v>64</v>
      </c>
      <c r="Z1311" t="s">
        <v>40</v>
      </c>
      <c r="AA1311" t="s">
        <v>54</v>
      </c>
    </row>
    <row r="1312" spans="5:46" x14ac:dyDescent="0.4">
      <c r="E1312">
        <v>1</v>
      </c>
      <c r="F1312">
        <v>863</v>
      </c>
      <c r="G1312" t="s">
        <v>25</v>
      </c>
      <c r="H1312" s="1">
        <v>45572.411111111112</v>
      </c>
      <c r="I1312" t="s">
        <v>26</v>
      </c>
      <c r="K1312" t="s">
        <v>27</v>
      </c>
      <c r="L1312" t="s">
        <v>1278</v>
      </c>
      <c r="M1312" t="s">
        <v>56</v>
      </c>
      <c r="N1312" t="s">
        <v>30</v>
      </c>
      <c r="O1312" t="s">
        <v>58</v>
      </c>
      <c r="P1312" t="s">
        <v>59</v>
      </c>
      <c r="R1312" t="s">
        <v>47</v>
      </c>
      <c r="S1312" t="s">
        <v>154</v>
      </c>
      <c r="T1312" t="s">
        <v>48</v>
      </c>
      <c r="U1312" t="s">
        <v>51</v>
      </c>
      <c r="V1312" t="s">
        <v>36</v>
      </c>
      <c r="W1312" t="s">
        <v>91</v>
      </c>
      <c r="X1312" t="s">
        <v>178</v>
      </c>
      <c r="Y1312" t="s">
        <v>70</v>
      </c>
      <c r="Z1312" t="s">
        <v>40</v>
      </c>
      <c r="AA1312" t="s">
        <v>54</v>
      </c>
      <c r="AT1312" t="s">
        <v>1365</v>
      </c>
    </row>
    <row r="1313" spans="5:46" ht="262.5" x14ac:dyDescent="0.4">
      <c r="E1313">
        <v>1</v>
      </c>
      <c r="F1313">
        <v>863</v>
      </c>
      <c r="G1313" t="s">
        <v>25</v>
      </c>
      <c r="H1313" s="1">
        <v>45572.411111111112</v>
      </c>
      <c r="I1313" t="s">
        <v>26</v>
      </c>
      <c r="K1313" t="s">
        <v>27</v>
      </c>
      <c r="L1313" t="s">
        <v>1278</v>
      </c>
      <c r="M1313" t="s">
        <v>56</v>
      </c>
      <c r="N1313" t="s">
        <v>30</v>
      </c>
      <c r="O1313" t="s">
        <v>31</v>
      </c>
      <c r="Q1313" t="s">
        <v>114</v>
      </c>
      <c r="R1313" t="s">
        <v>34</v>
      </c>
      <c r="S1313" t="s">
        <v>47</v>
      </c>
      <c r="T1313" t="s">
        <v>110</v>
      </c>
      <c r="U1313" t="s">
        <v>50</v>
      </c>
      <c r="V1313" t="s">
        <v>102</v>
      </c>
      <c r="W1313" t="s">
        <v>64</v>
      </c>
      <c r="X1313" t="s">
        <v>91</v>
      </c>
      <c r="Y1313" t="s">
        <v>99</v>
      </c>
      <c r="Z1313" t="s">
        <v>40</v>
      </c>
      <c r="AA1313" t="s">
        <v>41</v>
      </c>
      <c r="AB1313" t="s">
        <v>1366</v>
      </c>
      <c r="AC1313" t="s">
        <v>44</v>
      </c>
      <c r="AD1313" t="s">
        <v>85</v>
      </c>
      <c r="AT1313" s="2" t="s">
        <v>1367</v>
      </c>
    </row>
    <row r="1314" spans="5:46" x14ac:dyDescent="0.4">
      <c r="E1314">
        <v>1</v>
      </c>
      <c r="F1314">
        <v>863</v>
      </c>
      <c r="G1314" t="s">
        <v>25</v>
      </c>
      <c r="H1314" s="1">
        <v>45572.411111111112</v>
      </c>
      <c r="I1314" t="s">
        <v>26</v>
      </c>
      <c r="K1314" t="s">
        <v>27</v>
      </c>
      <c r="L1314" t="s">
        <v>1278</v>
      </c>
      <c r="M1314" t="s">
        <v>73</v>
      </c>
      <c r="N1314" t="s">
        <v>57</v>
      </c>
      <c r="O1314" t="s">
        <v>31</v>
      </c>
      <c r="Q1314" t="s">
        <v>123</v>
      </c>
      <c r="R1314" t="s">
        <v>33</v>
      </c>
      <c r="S1314" t="s">
        <v>49</v>
      </c>
      <c r="T1314" t="s">
        <v>101</v>
      </c>
      <c r="U1314" t="s">
        <v>50</v>
      </c>
      <c r="V1314" t="s">
        <v>68</v>
      </c>
      <c r="W1314" t="s">
        <v>75</v>
      </c>
      <c r="X1314" t="s">
        <v>53</v>
      </c>
      <c r="Y1314" t="s">
        <v>70</v>
      </c>
      <c r="AA1314" t="s">
        <v>54</v>
      </c>
    </row>
    <row r="1315" spans="5:46" x14ac:dyDescent="0.4">
      <c r="E1315">
        <v>1</v>
      </c>
      <c r="F1315">
        <v>863</v>
      </c>
      <c r="G1315" t="s">
        <v>25</v>
      </c>
      <c r="H1315" s="1">
        <v>45572.411111111112</v>
      </c>
      <c r="I1315" t="s">
        <v>26</v>
      </c>
      <c r="K1315" t="s">
        <v>445</v>
      </c>
      <c r="L1315" t="s">
        <v>1278</v>
      </c>
      <c r="M1315" t="s">
        <v>56</v>
      </c>
      <c r="N1315" t="s">
        <v>30</v>
      </c>
      <c r="O1315" t="s">
        <v>58</v>
      </c>
      <c r="P1315" t="s">
        <v>59</v>
      </c>
      <c r="R1315" t="s">
        <v>34</v>
      </c>
      <c r="S1315" t="s">
        <v>74</v>
      </c>
      <c r="T1315" t="s">
        <v>101</v>
      </c>
      <c r="U1315" t="s">
        <v>50</v>
      </c>
      <c r="V1315" t="s">
        <v>63</v>
      </c>
      <c r="W1315" t="s">
        <v>64</v>
      </c>
      <c r="X1315" t="s">
        <v>52</v>
      </c>
      <c r="Y1315" t="s">
        <v>70</v>
      </c>
      <c r="Z1315" t="s">
        <v>40</v>
      </c>
      <c r="AA1315" t="s">
        <v>41</v>
      </c>
      <c r="AB1315" t="s">
        <v>1368</v>
      </c>
      <c r="AC1315" t="s">
        <v>78</v>
      </c>
      <c r="AD1315" t="s">
        <v>80</v>
      </c>
      <c r="AE1315" t="s">
        <v>43</v>
      </c>
      <c r="AF1315" t="s">
        <v>94</v>
      </c>
      <c r="AG1315" t="s">
        <v>95</v>
      </c>
      <c r="AH1315" t="s">
        <v>96</v>
      </c>
      <c r="AI1315" t="s">
        <v>81</v>
      </c>
      <c r="AJ1315" t="s">
        <v>82</v>
      </c>
      <c r="AK1315" t="s">
        <v>83</v>
      </c>
      <c r="AL1315" t="s">
        <v>84</v>
      </c>
      <c r="AM1315" t="s">
        <v>85</v>
      </c>
      <c r="AN1315" t="s">
        <v>97</v>
      </c>
    </row>
    <row r="1316" spans="5:46" x14ac:dyDescent="0.4">
      <c r="E1316">
        <v>1</v>
      </c>
      <c r="F1316">
        <v>863</v>
      </c>
      <c r="G1316" t="s">
        <v>25</v>
      </c>
      <c r="H1316" s="1">
        <v>45572.410416666666</v>
      </c>
      <c r="I1316" t="s">
        <v>26</v>
      </c>
      <c r="K1316" t="s">
        <v>445</v>
      </c>
      <c r="L1316" t="s">
        <v>1278</v>
      </c>
      <c r="M1316" t="s">
        <v>56</v>
      </c>
      <c r="N1316" t="s">
        <v>122</v>
      </c>
      <c r="O1316" t="s">
        <v>58</v>
      </c>
      <c r="P1316" t="s">
        <v>108</v>
      </c>
      <c r="R1316" t="s">
        <v>47</v>
      </c>
      <c r="U1316" t="s">
        <v>50</v>
      </c>
      <c r="W1316" t="s">
        <v>64</v>
      </c>
      <c r="Z1316" t="s">
        <v>180</v>
      </c>
    </row>
    <row r="1317" spans="5:46" x14ac:dyDescent="0.4">
      <c r="E1317">
        <v>1</v>
      </c>
      <c r="F1317">
        <v>863</v>
      </c>
      <c r="G1317" t="s">
        <v>25</v>
      </c>
      <c r="H1317" s="1">
        <v>45572.410416666666</v>
      </c>
      <c r="I1317" t="s">
        <v>26</v>
      </c>
      <c r="K1317" t="s">
        <v>27</v>
      </c>
      <c r="L1317" t="s">
        <v>1278</v>
      </c>
      <c r="M1317" t="s">
        <v>56</v>
      </c>
      <c r="N1317" t="s">
        <v>30</v>
      </c>
      <c r="O1317" t="s">
        <v>58</v>
      </c>
      <c r="P1317" t="s">
        <v>108</v>
      </c>
      <c r="R1317" t="s">
        <v>89</v>
      </c>
      <c r="S1317" t="s">
        <v>110</v>
      </c>
      <c r="U1317" t="s">
        <v>36</v>
      </c>
      <c r="V1317" t="s">
        <v>63</v>
      </c>
      <c r="W1317" t="s">
        <v>70</v>
      </c>
      <c r="Z1317" t="s">
        <v>40</v>
      </c>
      <c r="AA1317" t="s">
        <v>41</v>
      </c>
      <c r="AB1317" t="s">
        <v>1369</v>
      </c>
      <c r="AC1317" t="s">
        <v>85</v>
      </c>
    </row>
    <row r="1318" spans="5:46" x14ac:dyDescent="0.4">
      <c r="E1318">
        <v>1</v>
      </c>
      <c r="F1318">
        <v>863</v>
      </c>
      <c r="G1318" t="s">
        <v>25</v>
      </c>
      <c r="H1318" s="1">
        <v>45572.410416666666</v>
      </c>
      <c r="I1318" t="s">
        <v>26</v>
      </c>
      <c r="K1318" t="s">
        <v>27</v>
      </c>
      <c r="L1318" t="s">
        <v>1278</v>
      </c>
      <c r="M1318" t="s">
        <v>29</v>
      </c>
      <c r="N1318" t="s">
        <v>46</v>
      </c>
      <c r="O1318" t="s">
        <v>31</v>
      </c>
      <c r="Q1318" t="s">
        <v>114</v>
      </c>
      <c r="R1318" t="s">
        <v>34</v>
      </c>
      <c r="S1318" t="s">
        <v>74</v>
      </c>
      <c r="T1318" t="s">
        <v>47</v>
      </c>
      <c r="U1318" t="s">
        <v>50</v>
      </c>
      <c r="V1318" t="s">
        <v>103</v>
      </c>
      <c r="W1318" t="s">
        <v>52</v>
      </c>
      <c r="X1318" t="s">
        <v>91</v>
      </c>
      <c r="Y1318" t="s">
        <v>53</v>
      </c>
      <c r="Z1318" t="s">
        <v>180</v>
      </c>
    </row>
    <row r="1319" spans="5:46" x14ac:dyDescent="0.4">
      <c r="E1319">
        <v>1</v>
      </c>
      <c r="F1319">
        <v>863</v>
      </c>
      <c r="G1319" t="s">
        <v>25</v>
      </c>
      <c r="H1319" s="1">
        <v>45572.410416666666</v>
      </c>
      <c r="I1319" t="s">
        <v>26</v>
      </c>
      <c r="K1319" t="s">
        <v>55</v>
      </c>
      <c r="L1319" t="s">
        <v>1278</v>
      </c>
      <c r="M1319" t="s">
        <v>73</v>
      </c>
      <c r="N1319" t="s">
        <v>57</v>
      </c>
      <c r="O1319" t="s">
        <v>58</v>
      </c>
      <c r="P1319" t="s">
        <v>59</v>
      </c>
      <c r="R1319" t="s">
        <v>33</v>
      </c>
      <c r="U1319" t="s">
        <v>157</v>
      </c>
      <c r="W1319" t="s">
        <v>70</v>
      </c>
      <c r="Z1319" t="s">
        <v>180</v>
      </c>
    </row>
    <row r="1320" spans="5:46" ht="56.25" x14ac:dyDescent="0.4">
      <c r="E1320">
        <v>1</v>
      </c>
      <c r="F1320">
        <v>863</v>
      </c>
      <c r="G1320" t="s">
        <v>25</v>
      </c>
      <c r="H1320" s="1">
        <v>45572.410416666666</v>
      </c>
      <c r="I1320" t="s">
        <v>26</v>
      </c>
      <c r="K1320" t="s">
        <v>27</v>
      </c>
      <c r="L1320" t="s">
        <v>1278</v>
      </c>
      <c r="M1320" t="s">
        <v>73</v>
      </c>
      <c r="N1320" t="s">
        <v>57</v>
      </c>
      <c r="O1320" t="s">
        <v>58</v>
      </c>
      <c r="P1320" t="s">
        <v>134</v>
      </c>
      <c r="R1320" t="s">
        <v>34</v>
      </c>
      <c r="S1320" t="s">
        <v>74</v>
      </c>
      <c r="T1320" t="s">
        <v>62</v>
      </c>
      <c r="U1320" t="s">
        <v>50</v>
      </c>
      <c r="V1320" t="s">
        <v>115</v>
      </c>
      <c r="W1320" t="s">
        <v>64</v>
      </c>
      <c r="X1320" t="s">
        <v>52</v>
      </c>
      <c r="Y1320" t="s">
        <v>38</v>
      </c>
      <c r="Z1320" t="s">
        <v>40</v>
      </c>
      <c r="AA1320" t="s">
        <v>41</v>
      </c>
      <c r="AB1320" s="2" t="s">
        <v>1370</v>
      </c>
      <c r="AC1320" t="s">
        <v>81</v>
      </c>
      <c r="AT1320" t="s">
        <v>1371</v>
      </c>
    </row>
    <row r="1321" spans="5:46" x14ac:dyDescent="0.4">
      <c r="E1321">
        <v>1</v>
      </c>
      <c r="F1321">
        <v>863</v>
      </c>
      <c r="G1321" t="s">
        <v>25</v>
      </c>
      <c r="H1321" s="1">
        <v>45572.409722222219</v>
      </c>
      <c r="I1321" t="s">
        <v>26</v>
      </c>
      <c r="K1321" t="s">
        <v>27</v>
      </c>
      <c r="L1321" t="s">
        <v>1278</v>
      </c>
      <c r="M1321" t="s">
        <v>29</v>
      </c>
      <c r="N1321" t="s">
        <v>46</v>
      </c>
      <c r="O1321" t="s">
        <v>31</v>
      </c>
      <c r="Q1321" t="s">
        <v>32</v>
      </c>
      <c r="R1321" t="s">
        <v>61</v>
      </c>
      <c r="S1321" t="s">
        <v>118</v>
      </c>
      <c r="T1321" t="s">
        <v>101</v>
      </c>
      <c r="U1321" t="s">
        <v>132</v>
      </c>
      <c r="V1321" t="s">
        <v>36</v>
      </c>
      <c r="W1321" t="s">
        <v>53</v>
      </c>
      <c r="X1321" t="s">
        <v>162</v>
      </c>
      <c r="Y1321" t="s">
        <v>133</v>
      </c>
      <c r="Z1321" t="s">
        <v>40</v>
      </c>
      <c r="AA1321" t="s">
        <v>54</v>
      </c>
    </row>
    <row r="1322" spans="5:46" x14ac:dyDescent="0.4">
      <c r="E1322">
        <v>1</v>
      </c>
      <c r="F1322">
        <v>863</v>
      </c>
      <c r="G1322" t="s">
        <v>25</v>
      </c>
      <c r="H1322" s="1">
        <v>45572.409722222219</v>
      </c>
      <c r="I1322" t="s">
        <v>26</v>
      </c>
      <c r="K1322" t="s">
        <v>27</v>
      </c>
      <c r="L1322" t="s">
        <v>1278</v>
      </c>
      <c r="M1322" t="s">
        <v>73</v>
      </c>
      <c r="N1322" t="s">
        <v>57</v>
      </c>
      <c r="O1322" t="s">
        <v>58</v>
      </c>
      <c r="P1322" t="s">
        <v>108</v>
      </c>
      <c r="R1322" t="s">
        <v>33</v>
      </c>
      <c r="S1322" t="s">
        <v>89</v>
      </c>
      <c r="T1322" t="s">
        <v>117</v>
      </c>
      <c r="U1322" t="s">
        <v>50</v>
      </c>
      <c r="V1322" t="s">
        <v>68</v>
      </c>
      <c r="W1322" t="s">
        <v>178</v>
      </c>
      <c r="Z1322" t="s">
        <v>40</v>
      </c>
      <c r="AA1322" t="s">
        <v>54</v>
      </c>
    </row>
    <row r="1323" spans="5:46" ht="262.5" x14ac:dyDescent="0.4">
      <c r="E1323">
        <v>1</v>
      </c>
      <c r="F1323">
        <v>863</v>
      </c>
      <c r="G1323" t="s">
        <v>25</v>
      </c>
      <c r="H1323" s="1">
        <v>45572.409722222219</v>
      </c>
      <c r="I1323" t="s">
        <v>26</v>
      </c>
      <c r="K1323" t="s">
        <v>435</v>
      </c>
      <c r="L1323" t="s">
        <v>1278</v>
      </c>
      <c r="M1323" t="s">
        <v>29</v>
      </c>
      <c r="N1323" t="s">
        <v>122</v>
      </c>
      <c r="O1323" t="s">
        <v>58</v>
      </c>
      <c r="P1323" t="s">
        <v>32</v>
      </c>
      <c r="R1323" t="s">
        <v>34</v>
      </c>
      <c r="S1323" t="s">
        <v>61</v>
      </c>
      <c r="T1323" t="s">
        <v>101</v>
      </c>
      <c r="U1323" t="s">
        <v>63</v>
      </c>
      <c r="V1323" t="s">
        <v>115</v>
      </c>
      <c r="W1323" t="s">
        <v>64</v>
      </c>
      <c r="X1323" t="s">
        <v>52</v>
      </c>
      <c r="Y1323" t="s">
        <v>53</v>
      </c>
      <c r="Z1323" t="s">
        <v>40</v>
      </c>
      <c r="AA1323" t="s">
        <v>41</v>
      </c>
      <c r="AB1323" s="2" t="s">
        <v>1372</v>
      </c>
      <c r="AC1323" t="s">
        <v>93</v>
      </c>
      <c r="AD1323" t="s">
        <v>44</v>
      </c>
      <c r="AE1323" t="s">
        <v>96</v>
      </c>
      <c r="AF1323" t="s">
        <v>82</v>
      </c>
      <c r="AG1323" t="s">
        <v>174</v>
      </c>
      <c r="AT1323" t="s">
        <v>1373</v>
      </c>
    </row>
    <row r="1324" spans="5:46" x14ac:dyDescent="0.4">
      <c r="E1324">
        <v>1</v>
      </c>
      <c r="F1324">
        <v>863</v>
      </c>
      <c r="G1324" t="s">
        <v>25</v>
      </c>
      <c r="H1324" s="1">
        <v>45572.409722222219</v>
      </c>
      <c r="I1324" t="s">
        <v>26</v>
      </c>
      <c r="K1324" t="s">
        <v>27</v>
      </c>
      <c r="L1324" t="s">
        <v>1278</v>
      </c>
      <c r="M1324" t="s">
        <v>65</v>
      </c>
      <c r="N1324" t="s">
        <v>66</v>
      </c>
      <c r="O1324" t="s">
        <v>31</v>
      </c>
      <c r="Q1324" t="s">
        <v>32</v>
      </c>
      <c r="R1324" t="s">
        <v>49</v>
      </c>
      <c r="U1324" t="s">
        <v>235</v>
      </c>
      <c r="V1324" t="s">
        <v>36</v>
      </c>
      <c r="W1324" t="s">
        <v>105</v>
      </c>
      <c r="Z1324" t="s">
        <v>180</v>
      </c>
    </row>
    <row r="1325" spans="5:46" ht="75" x14ac:dyDescent="0.4">
      <c r="E1325">
        <v>1</v>
      </c>
      <c r="F1325">
        <v>863</v>
      </c>
      <c r="G1325" t="s">
        <v>25</v>
      </c>
      <c r="H1325" s="1">
        <v>45572.40902777778</v>
      </c>
      <c r="I1325" t="s">
        <v>26</v>
      </c>
      <c r="K1325" t="s">
        <v>27</v>
      </c>
      <c r="L1325" t="s">
        <v>1278</v>
      </c>
      <c r="M1325" t="s">
        <v>29</v>
      </c>
      <c r="N1325" t="s">
        <v>30</v>
      </c>
      <c r="O1325" t="s">
        <v>31</v>
      </c>
      <c r="Q1325" t="s">
        <v>123</v>
      </c>
      <c r="R1325" t="s">
        <v>74</v>
      </c>
      <c r="S1325" t="s">
        <v>101</v>
      </c>
      <c r="U1325" t="s">
        <v>50</v>
      </c>
      <c r="W1325" t="s">
        <v>52</v>
      </c>
      <c r="Z1325" t="s">
        <v>40</v>
      </c>
      <c r="AA1325" t="s">
        <v>41</v>
      </c>
      <c r="AB1325" s="2" t="s">
        <v>1374</v>
      </c>
      <c r="AC1325" t="s">
        <v>82</v>
      </c>
      <c r="AD1325" t="s">
        <v>84</v>
      </c>
    </row>
    <row r="1326" spans="5:46" x14ac:dyDescent="0.4">
      <c r="E1326">
        <v>1</v>
      </c>
      <c r="F1326">
        <v>863</v>
      </c>
      <c r="G1326" t="s">
        <v>25</v>
      </c>
      <c r="H1326" s="1">
        <v>45572.40902777778</v>
      </c>
      <c r="I1326" t="s">
        <v>26</v>
      </c>
      <c r="K1326" t="s">
        <v>27</v>
      </c>
      <c r="L1326" t="s">
        <v>1278</v>
      </c>
      <c r="M1326" t="s">
        <v>65</v>
      </c>
      <c r="N1326" t="s">
        <v>66</v>
      </c>
      <c r="O1326" t="s">
        <v>31</v>
      </c>
      <c r="Q1326" t="s">
        <v>32</v>
      </c>
      <c r="R1326" t="s">
        <v>101</v>
      </c>
      <c r="U1326" t="s">
        <v>115</v>
      </c>
      <c r="W1326" t="s">
        <v>111</v>
      </c>
      <c r="Z1326" t="s">
        <v>180</v>
      </c>
    </row>
    <row r="1327" spans="5:46" ht="281.25" x14ac:dyDescent="0.4">
      <c r="E1327">
        <v>1</v>
      </c>
      <c r="F1327">
        <v>863</v>
      </c>
      <c r="G1327" t="s">
        <v>25</v>
      </c>
      <c r="H1327" s="1">
        <v>45572.40902777778</v>
      </c>
      <c r="I1327" t="s">
        <v>26</v>
      </c>
      <c r="K1327" t="s">
        <v>27</v>
      </c>
      <c r="L1327" t="s">
        <v>1278</v>
      </c>
      <c r="M1327" t="s">
        <v>29</v>
      </c>
      <c r="N1327" t="s">
        <v>30</v>
      </c>
      <c r="O1327" t="s">
        <v>31</v>
      </c>
      <c r="Q1327" t="s">
        <v>88</v>
      </c>
      <c r="R1327" t="s">
        <v>154</v>
      </c>
      <c r="U1327" t="s">
        <v>1375</v>
      </c>
      <c r="W1327" t="s">
        <v>1376</v>
      </c>
      <c r="Z1327" t="s">
        <v>40</v>
      </c>
      <c r="AA1327" t="s">
        <v>54</v>
      </c>
      <c r="AT1327" s="2" t="s">
        <v>1377</v>
      </c>
    </row>
    <row r="1328" spans="5:46" x14ac:dyDescent="0.4">
      <c r="E1328">
        <v>1</v>
      </c>
      <c r="F1328">
        <v>863</v>
      </c>
      <c r="G1328" t="s">
        <v>25</v>
      </c>
      <c r="H1328" s="1">
        <v>45572.40902777778</v>
      </c>
      <c r="I1328" t="s">
        <v>26</v>
      </c>
      <c r="K1328" t="s">
        <v>27</v>
      </c>
      <c r="L1328" t="s">
        <v>1278</v>
      </c>
      <c r="M1328" t="s">
        <v>56</v>
      </c>
      <c r="N1328" t="s">
        <v>46</v>
      </c>
      <c r="O1328" t="s">
        <v>31</v>
      </c>
      <c r="Q1328" t="s">
        <v>123</v>
      </c>
      <c r="R1328" t="s">
        <v>101</v>
      </c>
      <c r="U1328" t="s">
        <v>50</v>
      </c>
      <c r="V1328" t="s">
        <v>63</v>
      </c>
      <c r="W1328" t="s">
        <v>38</v>
      </c>
      <c r="X1328" t="s">
        <v>178</v>
      </c>
      <c r="Z1328" t="s">
        <v>40</v>
      </c>
      <c r="AA1328" t="s">
        <v>54</v>
      </c>
      <c r="AT1328" t="s">
        <v>468</v>
      </c>
    </row>
    <row r="1329" spans="5:46" x14ac:dyDescent="0.4">
      <c r="E1329">
        <v>1</v>
      </c>
      <c r="F1329">
        <v>863</v>
      </c>
      <c r="G1329" t="s">
        <v>25</v>
      </c>
      <c r="H1329" s="1">
        <v>45572.40902777778</v>
      </c>
      <c r="I1329" t="s">
        <v>26</v>
      </c>
      <c r="K1329" t="s">
        <v>27</v>
      </c>
      <c r="L1329" t="s">
        <v>1278</v>
      </c>
      <c r="M1329" t="s">
        <v>29</v>
      </c>
      <c r="N1329" t="s">
        <v>46</v>
      </c>
      <c r="O1329" t="s">
        <v>31</v>
      </c>
      <c r="Q1329" t="s">
        <v>32</v>
      </c>
      <c r="R1329" t="s">
        <v>61</v>
      </c>
      <c r="S1329" t="s">
        <v>101</v>
      </c>
      <c r="T1329" t="s">
        <v>62</v>
      </c>
      <c r="U1329" t="s">
        <v>51</v>
      </c>
      <c r="V1329" t="s">
        <v>115</v>
      </c>
      <c r="W1329" t="s">
        <v>52</v>
      </c>
      <c r="X1329" t="s">
        <v>91</v>
      </c>
      <c r="Y1329" t="s">
        <v>38</v>
      </c>
      <c r="Z1329" t="s">
        <v>40</v>
      </c>
      <c r="AA1329" t="s">
        <v>54</v>
      </c>
      <c r="AT1329" t="s">
        <v>1378</v>
      </c>
    </row>
    <row r="1330" spans="5:46" ht="56.25" x14ac:dyDescent="0.4">
      <c r="E1330">
        <v>1</v>
      </c>
      <c r="F1330">
        <v>863</v>
      </c>
      <c r="G1330" t="s">
        <v>25</v>
      </c>
      <c r="H1330" s="1">
        <v>45572.40902777778</v>
      </c>
      <c r="I1330" t="s">
        <v>26</v>
      </c>
      <c r="K1330" t="s">
        <v>55</v>
      </c>
      <c r="L1330" t="s">
        <v>1278</v>
      </c>
      <c r="M1330" t="s">
        <v>56</v>
      </c>
      <c r="N1330" t="s">
        <v>30</v>
      </c>
      <c r="O1330" t="s">
        <v>58</v>
      </c>
      <c r="P1330" t="s">
        <v>108</v>
      </c>
      <c r="R1330" t="s">
        <v>33</v>
      </c>
      <c r="S1330" t="s">
        <v>60</v>
      </c>
      <c r="T1330" t="s">
        <v>74</v>
      </c>
      <c r="U1330" t="s">
        <v>51</v>
      </c>
      <c r="V1330" t="s">
        <v>102</v>
      </c>
      <c r="W1330" t="s">
        <v>91</v>
      </c>
      <c r="X1330" t="s">
        <v>38</v>
      </c>
      <c r="Z1330" t="s">
        <v>40</v>
      </c>
      <c r="AA1330" t="s">
        <v>41</v>
      </c>
      <c r="AB1330" s="2" t="s">
        <v>1379</v>
      </c>
      <c r="AC1330" t="s">
        <v>85</v>
      </c>
    </row>
    <row r="1331" spans="5:46" x14ac:dyDescent="0.4">
      <c r="E1331">
        <v>1</v>
      </c>
      <c r="F1331">
        <v>863</v>
      </c>
      <c r="G1331" t="s">
        <v>25</v>
      </c>
      <c r="H1331" s="1">
        <v>45572.408333333333</v>
      </c>
      <c r="I1331" t="s">
        <v>26</v>
      </c>
      <c r="K1331" t="s">
        <v>27</v>
      </c>
      <c r="L1331" t="s">
        <v>1278</v>
      </c>
      <c r="M1331" t="s">
        <v>56</v>
      </c>
      <c r="N1331" t="s">
        <v>57</v>
      </c>
      <c r="O1331" t="s">
        <v>58</v>
      </c>
      <c r="P1331" t="s">
        <v>59</v>
      </c>
      <c r="R1331" t="s">
        <v>60</v>
      </c>
      <c r="S1331" t="s">
        <v>34</v>
      </c>
      <c r="T1331" t="s">
        <v>74</v>
      </c>
      <c r="U1331" t="s">
        <v>103</v>
      </c>
      <c r="V1331" t="s">
        <v>115</v>
      </c>
      <c r="W1331" t="s">
        <v>64</v>
      </c>
      <c r="X1331" t="s">
        <v>125</v>
      </c>
      <c r="Y1331" t="s">
        <v>70</v>
      </c>
      <c r="Z1331" t="s">
        <v>40</v>
      </c>
      <c r="AA1331" t="s">
        <v>54</v>
      </c>
      <c r="AT1331" t="s">
        <v>1380</v>
      </c>
    </row>
    <row r="1332" spans="5:46" x14ac:dyDescent="0.4">
      <c r="E1332">
        <v>1</v>
      </c>
      <c r="F1332">
        <v>863</v>
      </c>
      <c r="G1332" t="s">
        <v>25</v>
      </c>
      <c r="H1332" s="1">
        <v>45572.408333333333</v>
      </c>
      <c r="I1332" t="s">
        <v>26</v>
      </c>
      <c r="K1332" t="s">
        <v>27</v>
      </c>
      <c r="L1332" t="s">
        <v>1278</v>
      </c>
      <c r="M1332" t="s">
        <v>73</v>
      </c>
      <c r="N1332" t="s">
        <v>57</v>
      </c>
      <c r="O1332" t="s">
        <v>58</v>
      </c>
      <c r="P1332" t="s">
        <v>59</v>
      </c>
      <c r="R1332" t="s">
        <v>33</v>
      </c>
      <c r="S1332" t="s">
        <v>34</v>
      </c>
      <c r="T1332" t="s">
        <v>47</v>
      </c>
      <c r="U1332" t="s">
        <v>50</v>
      </c>
      <c r="V1332" t="s">
        <v>103</v>
      </c>
      <c r="W1332" t="s">
        <v>52</v>
      </c>
      <c r="X1332" t="s">
        <v>105</v>
      </c>
      <c r="Y1332" t="s">
        <v>91</v>
      </c>
      <c r="Z1332" t="s">
        <v>40</v>
      </c>
      <c r="AA1332" t="s">
        <v>41</v>
      </c>
      <c r="AB1332" t="s">
        <v>1381</v>
      </c>
      <c r="AC1332" t="s">
        <v>95</v>
      </c>
      <c r="AT1332" t="s">
        <v>303</v>
      </c>
    </row>
    <row r="1333" spans="5:46" x14ac:dyDescent="0.4">
      <c r="E1333">
        <v>1</v>
      </c>
      <c r="F1333">
        <v>863</v>
      </c>
      <c r="G1333" t="s">
        <v>25</v>
      </c>
      <c r="H1333" s="1">
        <v>45572.408333333333</v>
      </c>
      <c r="I1333" t="s">
        <v>26</v>
      </c>
      <c r="K1333" t="s">
        <v>445</v>
      </c>
      <c r="L1333" t="s">
        <v>1278</v>
      </c>
      <c r="M1333" t="s">
        <v>56</v>
      </c>
      <c r="N1333" t="s">
        <v>122</v>
      </c>
      <c r="O1333" t="s">
        <v>31</v>
      </c>
      <c r="Q1333" t="s">
        <v>88</v>
      </c>
      <c r="R1333" t="s">
        <v>33</v>
      </c>
      <c r="S1333" t="s">
        <v>34</v>
      </c>
      <c r="U1333" t="s">
        <v>50</v>
      </c>
      <c r="V1333" t="s">
        <v>63</v>
      </c>
      <c r="W1333" t="s">
        <v>52</v>
      </c>
      <c r="X1333" t="s">
        <v>38</v>
      </c>
      <c r="Y1333" t="s">
        <v>53</v>
      </c>
      <c r="Z1333" t="s">
        <v>40</v>
      </c>
      <c r="AA1333" t="s">
        <v>41</v>
      </c>
      <c r="AB1333" t="s">
        <v>1382</v>
      </c>
      <c r="AC1333" t="s">
        <v>44</v>
      </c>
      <c r="AD1333" t="s">
        <v>83</v>
      </c>
    </row>
    <row r="1334" spans="5:46" x14ac:dyDescent="0.4">
      <c r="E1334">
        <v>1</v>
      </c>
      <c r="F1334">
        <v>863</v>
      </c>
      <c r="G1334" t="s">
        <v>25</v>
      </c>
      <c r="H1334" s="1">
        <v>45572.407638888886</v>
      </c>
      <c r="I1334" t="s">
        <v>26</v>
      </c>
      <c r="K1334" t="s">
        <v>27</v>
      </c>
      <c r="L1334" t="s">
        <v>1278</v>
      </c>
      <c r="M1334" t="s">
        <v>29</v>
      </c>
      <c r="N1334" t="s">
        <v>46</v>
      </c>
      <c r="O1334" t="s">
        <v>31</v>
      </c>
      <c r="Q1334" t="s">
        <v>88</v>
      </c>
      <c r="R1334" t="s">
        <v>60</v>
      </c>
      <c r="S1334" t="s">
        <v>47</v>
      </c>
      <c r="U1334" t="s">
        <v>50</v>
      </c>
      <c r="W1334" t="s">
        <v>70</v>
      </c>
      <c r="Z1334" t="s">
        <v>40</v>
      </c>
      <c r="AA1334" t="s">
        <v>41</v>
      </c>
      <c r="AB1334" t="s">
        <v>699</v>
      </c>
      <c r="AC1334" t="s">
        <v>85</v>
      </c>
      <c r="AT1334" t="s">
        <v>739</v>
      </c>
    </row>
    <row r="1335" spans="5:46" x14ac:dyDescent="0.4">
      <c r="E1335">
        <v>1</v>
      </c>
      <c r="F1335">
        <v>863</v>
      </c>
      <c r="G1335" t="s">
        <v>25</v>
      </c>
      <c r="H1335" s="1">
        <v>45572.407638888886</v>
      </c>
      <c r="I1335" t="s">
        <v>26</v>
      </c>
      <c r="K1335" t="s">
        <v>27</v>
      </c>
      <c r="L1335" t="s">
        <v>1278</v>
      </c>
      <c r="M1335" t="s">
        <v>29</v>
      </c>
      <c r="N1335" t="s">
        <v>122</v>
      </c>
      <c r="O1335" t="s">
        <v>31</v>
      </c>
      <c r="Q1335" t="s">
        <v>104</v>
      </c>
      <c r="R1335" t="s">
        <v>60</v>
      </c>
      <c r="S1335" t="s">
        <v>47</v>
      </c>
      <c r="T1335" t="s">
        <v>61</v>
      </c>
      <c r="U1335" t="s">
        <v>63</v>
      </c>
      <c r="V1335" t="s">
        <v>115</v>
      </c>
      <c r="W1335" t="s">
        <v>178</v>
      </c>
      <c r="X1335" t="s">
        <v>39</v>
      </c>
      <c r="Y1335" t="s">
        <v>53</v>
      </c>
      <c r="Z1335" t="s">
        <v>40</v>
      </c>
      <c r="AA1335" t="s">
        <v>54</v>
      </c>
      <c r="AT1335" t="s">
        <v>1383</v>
      </c>
    </row>
    <row r="1336" spans="5:46" x14ac:dyDescent="0.4">
      <c r="E1336">
        <v>1</v>
      </c>
      <c r="F1336">
        <v>863</v>
      </c>
      <c r="G1336" t="s">
        <v>25</v>
      </c>
      <c r="H1336" s="1">
        <v>45572.406944444447</v>
      </c>
      <c r="I1336" t="s">
        <v>26</v>
      </c>
      <c r="K1336" t="s">
        <v>27</v>
      </c>
      <c r="L1336" t="s">
        <v>1278</v>
      </c>
      <c r="M1336" t="s">
        <v>29</v>
      </c>
      <c r="N1336" t="s">
        <v>30</v>
      </c>
      <c r="O1336" t="s">
        <v>31</v>
      </c>
      <c r="Q1336" t="s">
        <v>114</v>
      </c>
      <c r="R1336" t="s">
        <v>118</v>
      </c>
      <c r="S1336" t="s">
        <v>48</v>
      </c>
      <c r="U1336" t="s">
        <v>50</v>
      </c>
      <c r="W1336" t="s">
        <v>91</v>
      </c>
      <c r="X1336" t="s">
        <v>109</v>
      </c>
      <c r="Z1336" t="s">
        <v>40</v>
      </c>
      <c r="AA1336" t="s">
        <v>41</v>
      </c>
      <c r="AB1336" t="s">
        <v>699</v>
      </c>
      <c r="AC1336" t="s">
        <v>189</v>
      </c>
    </row>
    <row r="1337" spans="5:46" x14ac:dyDescent="0.4">
      <c r="E1337">
        <v>1</v>
      </c>
      <c r="F1337">
        <v>863</v>
      </c>
      <c r="G1337" t="s">
        <v>25</v>
      </c>
      <c r="H1337" s="1">
        <v>45572.406944444447</v>
      </c>
      <c r="I1337" t="s">
        <v>26</v>
      </c>
      <c r="K1337" t="s">
        <v>27</v>
      </c>
      <c r="L1337" t="s">
        <v>1278</v>
      </c>
      <c r="M1337" t="s">
        <v>29</v>
      </c>
      <c r="N1337" t="s">
        <v>66</v>
      </c>
      <c r="O1337" t="s">
        <v>31</v>
      </c>
      <c r="Q1337" t="s">
        <v>123</v>
      </c>
      <c r="R1337" t="s">
        <v>61</v>
      </c>
      <c r="S1337" t="s">
        <v>101</v>
      </c>
      <c r="U1337" t="s">
        <v>50</v>
      </c>
      <c r="V1337" t="s">
        <v>115</v>
      </c>
      <c r="W1337" t="s">
        <v>39</v>
      </c>
      <c r="Z1337" t="s">
        <v>40</v>
      </c>
      <c r="AA1337" t="s">
        <v>41</v>
      </c>
      <c r="AB1337" t="s">
        <v>715</v>
      </c>
      <c r="AC1337" t="s">
        <v>44</v>
      </c>
    </row>
    <row r="1338" spans="5:46" x14ac:dyDescent="0.4">
      <c r="E1338">
        <v>1</v>
      </c>
      <c r="F1338">
        <v>863</v>
      </c>
      <c r="G1338" t="s">
        <v>25</v>
      </c>
      <c r="H1338" s="1">
        <v>45572.406944444447</v>
      </c>
      <c r="I1338" t="s">
        <v>26</v>
      </c>
      <c r="K1338" t="s">
        <v>27</v>
      </c>
      <c r="L1338" t="s">
        <v>1278</v>
      </c>
      <c r="M1338" t="s">
        <v>56</v>
      </c>
      <c r="N1338" t="s">
        <v>122</v>
      </c>
      <c r="O1338" t="s">
        <v>31</v>
      </c>
      <c r="Q1338" t="s">
        <v>114</v>
      </c>
      <c r="R1338" t="s">
        <v>47</v>
      </c>
      <c r="S1338" t="s">
        <v>35</v>
      </c>
      <c r="T1338" t="s">
        <v>49</v>
      </c>
      <c r="U1338" t="s">
        <v>50</v>
      </c>
      <c r="V1338" t="s">
        <v>102</v>
      </c>
      <c r="W1338" t="s">
        <v>64</v>
      </c>
      <c r="X1338" t="s">
        <v>52</v>
      </c>
      <c r="Y1338" t="s">
        <v>105</v>
      </c>
      <c r="Z1338" t="s">
        <v>40</v>
      </c>
      <c r="AA1338" t="s">
        <v>54</v>
      </c>
    </row>
    <row r="1339" spans="5:46" x14ac:dyDescent="0.4">
      <c r="E1339">
        <v>1</v>
      </c>
      <c r="F1339">
        <v>863</v>
      </c>
      <c r="G1339" t="s">
        <v>25</v>
      </c>
      <c r="H1339" s="1">
        <v>45572.40625</v>
      </c>
      <c r="I1339" t="s">
        <v>26</v>
      </c>
      <c r="K1339" t="s">
        <v>445</v>
      </c>
      <c r="L1339" t="s">
        <v>1278</v>
      </c>
      <c r="M1339" t="s">
        <v>29</v>
      </c>
      <c r="N1339" t="s">
        <v>46</v>
      </c>
      <c r="O1339" t="s">
        <v>31</v>
      </c>
      <c r="Q1339" t="s">
        <v>209</v>
      </c>
      <c r="R1339" t="s">
        <v>61</v>
      </c>
      <c r="S1339" t="s">
        <v>101</v>
      </c>
      <c r="U1339" t="s">
        <v>115</v>
      </c>
      <c r="W1339" t="s">
        <v>52</v>
      </c>
      <c r="X1339" t="s">
        <v>91</v>
      </c>
      <c r="Y1339" t="s">
        <v>38</v>
      </c>
      <c r="Z1339" t="s">
        <v>40</v>
      </c>
      <c r="AA1339" t="s">
        <v>54</v>
      </c>
    </row>
    <row r="1340" spans="5:46" x14ac:dyDescent="0.4">
      <c r="E1340">
        <v>1</v>
      </c>
      <c r="F1340">
        <v>863</v>
      </c>
      <c r="G1340" t="s">
        <v>25</v>
      </c>
      <c r="H1340" s="1">
        <v>45572.40625</v>
      </c>
      <c r="I1340" t="s">
        <v>26</v>
      </c>
      <c r="K1340" t="s">
        <v>445</v>
      </c>
      <c r="L1340" t="s">
        <v>1278</v>
      </c>
      <c r="M1340" t="s">
        <v>73</v>
      </c>
      <c r="N1340" t="s">
        <v>57</v>
      </c>
      <c r="O1340" t="s">
        <v>58</v>
      </c>
      <c r="P1340" t="s">
        <v>134</v>
      </c>
      <c r="R1340" t="s">
        <v>34</v>
      </c>
      <c r="S1340" t="s">
        <v>74</v>
      </c>
      <c r="T1340" t="s">
        <v>48</v>
      </c>
      <c r="U1340" t="s">
        <v>103</v>
      </c>
      <c r="V1340" t="s">
        <v>37</v>
      </c>
      <c r="W1340" t="s">
        <v>38</v>
      </c>
      <c r="X1340" t="s">
        <v>99</v>
      </c>
      <c r="Y1340" t="s">
        <v>70</v>
      </c>
      <c r="Z1340" t="s">
        <v>40</v>
      </c>
      <c r="AA1340" t="s">
        <v>54</v>
      </c>
      <c r="AT1340" t="s">
        <v>1384</v>
      </c>
    </row>
    <row r="1341" spans="5:46" x14ac:dyDescent="0.4">
      <c r="E1341">
        <v>1</v>
      </c>
      <c r="F1341">
        <v>863</v>
      </c>
      <c r="G1341" t="s">
        <v>25</v>
      </c>
      <c r="H1341" s="1">
        <v>45572.405555555553</v>
      </c>
      <c r="I1341" t="s">
        <v>26</v>
      </c>
      <c r="K1341" t="s">
        <v>27</v>
      </c>
      <c r="L1341" t="s">
        <v>1278</v>
      </c>
      <c r="M1341" t="s">
        <v>56</v>
      </c>
      <c r="N1341" t="s">
        <v>122</v>
      </c>
      <c r="O1341" t="s">
        <v>58</v>
      </c>
      <c r="P1341" t="s">
        <v>108</v>
      </c>
      <c r="R1341" t="s">
        <v>101</v>
      </c>
      <c r="U1341" t="s">
        <v>50</v>
      </c>
      <c r="V1341" t="s">
        <v>63</v>
      </c>
      <c r="W1341" t="s">
        <v>70</v>
      </c>
      <c r="Z1341" t="s">
        <v>40</v>
      </c>
      <c r="AA1341" t="s">
        <v>54</v>
      </c>
    </row>
    <row r="1342" spans="5:46" x14ac:dyDescent="0.4">
      <c r="E1342">
        <v>1</v>
      </c>
      <c r="F1342">
        <v>863</v>
      </c>
      <c r="G1342" t="s">
        <v>25</v>
      </c>
      <c r="H1342" s="1">
        <v>45572.405555555553</v>
      </c>
      <c r="I1342" t="s">
        <v>26</v>
      </c>
      <c r="K1342" t="s">
        <v>27</v>
      </c>
      <c r="L1342" t="s">
        <v>1278</v>
      </c>
      <c r="M1342" t="s">
        <v>29</v>
      </c>
      <c r="N1342" t="s">
        <v>46</v>
      </c>
      <c r="O1342" t="s">
        <v>58</v>
      </c>
      <c r="P1342" t="s">
        <v>32</v>
      </c>
      <c r="R1342" t="s">
        <v>61</v>
      </c>
      <c r="S1342" t="s">
        <v>101</v>
      </c>
      <c r="U1342" t="s">
        <v>50</v>
      </c>
      <c r="W1342" t="s">
        <v>52</v>
      </c>
      <c r="X1342" t="s">
        <v>38</v>
      </c>
      <c r="Z1342" t="s">
        <v>40</v>
      </c>
      <c r="AA1342" t="s">
        <v>41</v>
      </c>
      <c r="AB1342" t="s">
        <v>1385</v>
      </c>
      <c r="AC1342" t="s">
        <v>93</v>
      </c>
    </row>
    <row r="1343" spans="5:46" ht="187.5" x14ac:dyDescent="0.4">
      <c r="E1343">
        <v>1</v>
      </c>
      <c r="F1343">
        <v>863</v>
      </c>
      <c r="G1343" t="s">
        <v>25</v>
      </c>
      <c r="H1343" s="1">
        <v>45572.405555555553</v>
      </c>
      <c r="I1343" t="s">
        <v>26</v>
      </c>
      <c r="K1343" t="s">
        <v>445</v>
      </c>
      <c r="L1343" t="s">
        <v>1278</v>
      </c>
      <c r="M1343" t="s">
        <v>29</v>
      </c>
      <c r="N1343" t="s">
        <v>30</v>
      </c>
      <c r="O1343" t="s">
        <v>58</v>
      </c>
      <c r="P1343" t="s">
        <v>108</v>
      </c>
      <c r="R1343" t="s">
        <v>74</v>
      </c>
      <c r="S1343" t="s">
        <v>61</v>
      </c>
      <c r="T1343" t="s">
        <v>49</v>
      </c>
      <c r="U1343" t="s">
        <v>115</v>
      </c>
      <c r="V1343" t="s">
        <v>37</v>
      </c>
      <c r="W1343" t="s">
        <v>105</v>
      </c>
      <c r="X1343" t="s">
        <v>53</v>
      </c>
      <c r="Y1343" t="s">
        <v>72</v>
      </c>
      <c r="Z1343" t="s">
        <v>40</v>
      </c>
      <c r="AA1343" t="s">
        <v>41</v>
      </c>
      <c r="AB1343" s="2" t="s">
        <v>1386</v>
      </c>
      <c r="AC1343" t="s">
        <v>93</v>
      </c>
      <c r="AD1343" t="s">
        <v>84</v>
      </c>
    </row>
    <row r="1344" spans="5:46" x14ac:dyDescent="0.4">
      <c r="E1344">
        <v>1</v>
      </c>
      <c r="F1344">
        <v>863</v>
      </c>
      <c r="G1344" t="s">
        <v>25</v>
      </c>
      <c r="H1344" s="1">
        <v>45572.405555555553</v>
      </c>
      <c r="I1344" t="s">
        <v>26</v>
      </c>
      <c r="K1344" t="s">
        <v>55</v>
      </c>
      <c r="L1344" t="s">
        <v>1278</v>
      </c>
      <c r="M1344" t="s">
        <v>56</v>
      </c>
      <c r="N1344" t="s">
        <v>30</v>
      </c>
      <c r="O1344" t="s">
        <v>31</v>
      </c>
      <c r="Q1344" t="s">
        <v>123</v>
      </c>
      <c r="R1344" t="s">
        <v>47</v>
      </c>
      <c r="S1344" t="s">
        <v>61</v>
      </c>
      <c r="T1344" t="s">
        <v>48</v>
      </c>
      <c r="U1344" t="s">
        <v>50</v>
      </c>
      <c r="V1344" t="s">
        <v>157</v>
      </c>
      <c r="W1344" t="s">
        <v>125</v>
      </c>
      <c r="X1344" t="s">
        <v>91</v>
      </c>
      <c r="Y1344" t="s">
        <v>38</v>
      </c>
      <c r="Z1344" t="s">
        <v>40</v>
      </c>
      <c r="AA1344" t="s">
        <v>54</v>
      </c>
    </row>
    <row r="1345" spans="5:46" x14ac:dyDescent="0.4">
      <c r="E1345">
        <v>1</v>
      </c>
      <c r="F1345">
        <v>863</v>
      </c>
      <c r="G1345" t="s">
        <v>25</v>
      </c>
      <c r="H1345" s="1">
        <v>45572.405555555553</v>
      </c>
      <c r="I1345" t="s">
        <v>26</v>
      </c>
      <c r="K1345" t="s">
        <v>55</v>
      </c>
      <c r="L1345" t="s">
        <v>1278</v>
      </c>
      <c r="M1345" t="s">
        <v>56</v>
      </c>
      <c r="N1345" t="s">
        <v>57</v>
      </c>
      <c r="O1345" t="s">
        <v>58</v>
      </c>
      <c r="P1345" t="s">
        <v>59</v>
      </c>
      <c r="R1345" t="s">
        <v>34</v>
      </c>
      <c r="S1345" t="s">
        <v>74</v>
      </c>
      <c r="T1345" t="s">
        <v>47</v>
      </c>
      <c r="U1345" t="s">
        <v>50</v>
      </c>
      <c r="V1345" t="s">
        <v>115</v>
      </c>
      <c r="W1345" t="s">
        <v>75</v>
      </c>
      <c r="X1345" t="s">
        <v>91</v>
      </c>
      <c r="Y1345" t="s">
        <v>53</v>
      </c>
      <c r="Z1345" t="s">
        <v>40</v>
      </c>
      <c r="AA1345" t="s">
        <v>54</v>
      </c>
    </row>
    <row r="1346" spans="5:46" x14ac:dyDescent="0.4">
      <c r="E1346">
        <v>1</v>
      </c>
      <c r="F1346">
        <v>863</v>
      </c>
      <c r="G1346" t="s">
        <v>25</v>
      </c>
      <c r="H1346" s="1">
        <v>45572.405555555553</v>
      </c>
      <c r="I1346" t="s">
        <v>26</v>
      </c>
      <c r="K1346" t="s">
        <v>27</v>
      </c>
      <c r="L1346" t="s">
        <v>1278</v>
      </c>
      <c r="M1346" t="s">
        <v>73</v>
      </c>
      <c r="N1346" t="s">
        <v>30</v>
      </c>
      <c r="O1346" t="s">
        <v>58</v>
      </c>
      <c r="P1346" t="s">
        <v>108</v>
      </c>
      <c r="R1346" t="s">
        <v>61</v>
      </c>
      <c r="S1346" t="s">
        <v>48</v>
      </c>
      <c r="T1346" t="s">
        <v>110</v>
      </c>
      <c r="U1346" t="s">
        <v>103</v>
      </c>
      <c r="W1346" t="s">
        <v>52</v>
      </c>
      <c r="X1346" t="s">
        <v>91</v>
      </c>
      <c r="Y1346" t="s">
        <v>53</v>
      </c>
      <c r="Z1346" t="s">
        <v>40</v>
      </c>
      <c r="AA1346" t="s">
        <v>54</v>
      </c>
    </row>
    <row r="1347" spans="5:46" x14ac:dyDescent="0.4">
      <c r="E1347">
        <v>1</v>
      </c>
      <c r="F1347">
        <v>863</v>
      </c>
      <c r="G1347" t="s">
        <v>25</v>
      </c>
      <c r="H1347" s="1">
        <v>45572.404861111114</v>
      </c>
      <c r="I1347" t="s">
        <v>26</v>
      </c>
      <c r="K1347" t="s">
        <v>27</v>
      </c>
      <c r="L1347" t="s">
        <v>1278</v>
      </c>
      <c r="M1347" t="s">
        <v>56</v>
      </c>
      <c r="N1347" t="s">
        <v>30</v>
      </c>
      <c r="O1347" t="s">
        <v>58</v>
      </c>
      <c r="P1347" t="s">
        <v>59</v>
      </c>
      <c r="R1347" t="s">
        <v>47</v>
      </c>
      <c r="S1347" t="s">
        <v>110</v>
      </c>
      <c r="U1347" t="s">
        <v>50</v>
      </c>
      <c r="V1347" t="s">
        <v>68</v>
      </c>
      <c r="W1347" t="s">
        <v>105</v>
      </c>
      <c r="X1347" t="s">
        <v>91</v>
      </c>
      <c r="Y1347" t="s">
        <v>99</v>
      </c>
      <c r="Z1347" t="s">
        <v>40</v>
      </c>
      <c r="AA1347" t="s">
        <v>54</v>
      </c>
    </row>
    <row r="1348" spans="5:46" x14ac:dyDescent="0.4">
      <c r="E1348">
        <v>1</v>
      </c>
      <c r="F1348">
        <v>863</v>
      </c>
      <c r="G1348" t="s">
        <v>25</v>
      </c>
      <c r="H1348" s="1">
        <v>45572.404861111114</v>
      </c>
      <c r="I1348" t="s">
        <v>26</v>
      </c>
      <c r="K1348" t="s">
        <v>27</v>
      </c>
      <c r="L1348" t="s">
        <v>1278</v>
      </c>
      <c r="M1348" t="s">
        <v>56</v>
      </c>
      <c r="N1348" t="s">
        <v>122</v>
      </c>
      <c r="O1348" t="s">
        <v>31</v>
      </c>
      <c r="Q1348" t="s">
        <v>114</v>
      </c>
      <c r="R1348" t="s">
        <v>118</v>
      </c>
      <c r="S1348" t="s">
        <v>48</v>
      </c>
      <c r="T1348" t="s">
        <v>110</v>
      </c>
      <c r="U1348" t="s">
        <v>50</v>
      </c>
      <c r="V1348" t="s">
        <v>103</v>
      </c>
      <c r="W1348" t="s">
        <v>53</v>
      </c>
      <c r="X1348" t="s">
        <v>70</v>
      </c>
      <c r="Z1348" t="s">
        <v>40</v>
      </c>
      <c r="AA1348" t="s">
        <v>54</v>
      </c>
    </row>
    <row r="1349" spans="5:46" x14ac:dyDescent="0.4">
      <c r="E1349">
        <v>1</v>
      </c>
      <c r="F1349">
        <v>863</v>
      </c>
      <c r="G1349" t="s">
        <v>25</v>
      </c>
      <c r="H1349" s="1">
        <v>45572.404166666667</v>
      </c>
      <c r="I1349" t="s">
        <v>26</v>
      </c>
      <c r="K1349" t="s">
        <v>55</v>
      </c>
      <c r="L1349" t="s">
        <v>1278</v>
      </c>
      <c r="M1349" t="s">
        <v>56</v>
      </c>
      <c r="N1349" t="s">
        <v>46</v>
      </c>
      <c r="O1349" t="s">
        <v>31</v>
      </c>
      <c r="Q1349" t="s">
        <v>32</v>
      </c>
      <c r="R1349" t="s">
        <v>89</v>
      </c>
      <c r="S1349" t="s">
        <v>154</v>
      </c>
      <c r="T1349" t="s">
        <v>101</v>
      </c>
      <c r="U1349" t="s">
        <v>50</v>
      </c>
      <c r="V1349" t="s">
        <v>103</v>
      </c>
      <c r="W1349" t="s">
        <v>125</v>
      </c>
      <c r="X1349" t="s">
        <v>178</v>
      </c>
      <c r="Y1349" t="s">
        <v>39</v>
      </c>
      <c r="Z1349" t="s">
        <v>40</v>
      </c>
      <c r="AA1349" t="s">
        <v>54</v>
      </c>
    </row>
    <row r="1350" spans="5:46" x14ac:dyDescent="0.4">
      <c r="E1350">
        <v>1</v>
      </c>
      <c r="F1350">
        <v>863</v>
      </c>
      <c r="G1350" t="s">
        <v>25</v>
      </c>
      <c r="H1350" s="1">
        <v>45572.402777777781</v>
      </c>
      <c r="I1350" t="s">
        <v>26</v>
      </c>
      <c r="K1350" t="s">
        <v>27</v>
      </c>
      <c r="L1350" t="s">
        <v>1278</v>
      </c>
      <c r="M1350" t="s">
        <v>73</v>
      </c>
      <c r="N1350" t="s">
        <v>30</v>
      </c>
      <c r="O1350" t="s">
        <v>31</v>
      </c>
      <c r="Q1350" t="s">
        <v>88</v>
      </c>
      <c r="R1350" t="s">
        <v>89</v>
      </c>
      <c r="U1350" t="s">
        <v>50</v>
      </c>
      <c r="V1350" t="s">
        <v>36</v>
      </c>
      <c r="W1350" t="s">
        <v>52</v>
      </c>
      <c r="Z1350" t="s">
        <v>40</v>
      </c>
      <c r="AA1350" t="s">
        <v>54</v>
      </c>
    </row>
    <row r="1351" spans="5:46" ht="56.25" x14ac:dyDescent="0.4">
      <c r="E1351">
        <v>1</v>
      </c>
      <c r="F1351">
        <v>863</v>
      </c>
      <c r="G1351" t="s">
        <v>25</v>
      </c>
      <c r="H1351" s="1">
        <v>45572.402777777781</v>
      </c>
      <c r="I1351" t="s">
        <v>26</v>
      </c>
      <c r="K1351" t="s">
        <v>27</v>
      </c>
      <c r="L1351" t="s">
        <v>1278</v>
      </c>
      <c r="M1351" t="s">
        <v>73</v>
      </c>
      <c r="N1351" t="s">
        <v>57</v>
      </c>
      <c r="O1351" t="s">
        <v>58</v>
      </c>
      <c r="P1351" t="s">
        <v>190</v>
      </c>
      <c r="R1351" t="s">
        <v>33</v>
      </c>
      <c r="S1351" t="s">
        <v>60</v>
      </c>
      <c r="U1351" t="s">
        <v>50</v>
      </c>
      <c r="W1351" t="s">
        <v>52</v>
      </c>
      <c r="Z1351" t="s">
        <v>40</v>
      </c>
      <c r="AA1351" t="s">
        <v>41</v>
      </c>
      <c r="AB1351" s="2" t="s">
        <v>1387</v>
      </c>
      <c r="AC1351" t="s">
        <v>77</v>
      </c>
      <c r="AD1351" t="s">
        <v>78</v>
      </c>
      <c r="AE1351" t="s">
        <v>79</v>
      </c>
      <c r="AF1351" t="s">
        <v>80</v>
      </c>
      <c r="AG1351" t="s">
        <v>43</v>
      </c>
    </row>
    <row r="1352" spans="5:46" x14ac:dyDescent="0.4">
      <c r="E1352">
        <v>1</v>
      </c>
      <c r="F1352">
        <v>863</v>
      </c>
      <c r="G1352" t="s">
        <v>25</v>
      </c>
      <c r="H1352" s="1">
        <v>45572.4</v>
      </c>
      <c r="I1352" t="s">
        <v>26</v>
      </c>
      <c r="K1352" t="s">
        <v>418</v>
      </c>
      <c r="L1352" t="s">
        <v>1278</v>
      </c>
      <c r="M1352" t="s">
        <v>65</v>
      </c>
      <c r="N1352" t="s">
        <v>66</v>
      </c>
      <c r="O1352" t="s">
        <v>31</v>
      </c>
      <c r="Q1352" t="s">
        <v>1388</v>
      </c>
      <c r="R1352" t="s">
        <v>33</v>
      </c>
      <c r="S1352" t="s">
        <v>47</v>
      </c>
      <c r="T1352" t="s">
        <v>154</v>
      </c>
      <c r="U1352" t="s">
        <v>50</v>
      </c>
      <c r="V1352" t="s">
        <v>63</v>
      </c>
      <c r="W1352" t="s">
        <v>38</v>
      </c>
      <c r="X1352" t="s">
        <v>178</v>
      </c>
      <c r="Y1352" t="s">
        <v>39</v>
      </c>
      <c r="Z1352" t="s">
        <v>40</v>
      </c>
      <c r="AA1352" t="s">
        <v>54</v>
      </c>
      <c r="AT1352" t="s">
        <v>468</v>
      </c>
    </row>
    <row r="1353" spans="5:46" ht="243.75" x14ac:dyDescent="0.4">
      <c r="E1353">
        <v>1</v>
      </c>
      <c r="F1353">
        <v>863</v>
      </c>
      <c r="G1353" t="s">
        <v>25</v>
      </c>
      <c r="H1353" s="1">
        <v>45571.82916666667</v>
      </c>
      <c r="I1353" t="s">
        <v>26</v>
      </c>
      <c r="K1353" t="s">
        <v>237</v>
      </c>
      <c r="L1353" t="s">
        <v>1261</v>
      </c>
      <c r="M1353" t="s">
        <v>144</v>
      </c>
      <c r="N1353" t="s">
        <v>66</v>
      </c>
      <c r="O1353" t="s">
        <v>31</v>
      </c>
      <c r="Q1353" t="s">
        <v>104</v>
      </c>
      <c r="R1353" t="s">
        <v>74</v>
      </c>
      <c r="S1353" t="s">
        <v>47</v>
      </c>
      <c r="T1353" t="s">
        <v>117</v>
      </c>
      <c r="U1353" t="s">
        <v>50</v>
      </c>
      <c r="V1353" t="s">
        <v>132</v>
      </c>
      <c r="W1353" t="s">
        <v>52</v>
      </c>
      <c r="X1353" t="s">
        <v>139</v>
      </c>
      <c r="Z1353" t="s">
        <v>180</v>
      </c>
      <c r="AT1353" s="2" t="s">
        <v>1389</v>
      </c>
    </row>
    <row r="1354" spans="5:46" x14ac:dyDescent="0.4">
      <c r="E1354">
        <v>1</v>
      </c>
      <c r="F1354">
        <v>863</v>
      </c>
      <c r="G1354" t="s">
        <v>25</v>
      </c>
      <c r="H1354" s="1">
        <v>45569.927083333336</v>
      </c>
      <c r="I1354" t="s">
        <v>26</v>
      </c>
      <c r="K1354" t="s">
        <v>142</v>
      </c>
      <c r="L1354" t="s">
        <v>1261</v>
      </c>
      <c r="M1354" t="s">
        <v>29</v>
      </c>
      <c r="N1354" t="s">
        <v>30</v>
      </c>
      <c r="O1354" t="s">
        <v>31</v>
      </c>
      <c r="Q1354" t="s">
        <v>123</v>
      </c>
      <c r="R1354" t="s">
        <v>33</v>
      </c>
      <c r="S1354" t="s">
        <v>60</v>
      </c>
      <c r="T1354" t="s">
        <v>74</v>
      </c>
      <c r="U1354" t="s">
        <v>50</v>
      </c>
      <c r="V1354" t="s">
        <v>115</v>
      </c>
      <c r="W1354" t="s">
        <v>39</v>
      </c>
      <c r="X1354" t="s">
        <v>70</v>
      </c>
      <c r="Y1354" t="s">
        <v>111</v>
      </c>
      <c r="Z1354" t="s">
        <v>40</v>
      </c>
      <c r="AA1354" t="s">
        <v>41</v>
      </c>
      <c r="AB1354" t="s">
        <v>1390</v>
      </c>
      <c r="AC1354" t="s">
        <v>78</v>
      </c>
      <c r="AD1354" t="s">
        <v>95</v>
      </c>
      <c r="AE1354" t="s">
        <v>85</v>
      </c>
      <c r="AT1354" t="s">
        <v>1391</v>
      </c>
    </row>
    <row r="1355" spans="5:46" ht="409.5" x14ac:dyDescent="0.4">
      <c r="E1355">
        <v>1</v>
      </c>
      <c r="F1355">
        <v>863</v>
      </c>
      <c r="G1355" t="s">
        <v>25</v>
      </c>
      <c r="H1355" s="1">
        <v>45569.786805555559</v>
      </c>
      <c r="I1355" t="s">
        <v>26</v>
      </c>
      <c r="K1355" t="s">
        <v>142</v>
      </c>
      <c r="L1355" t="s">
        <v>1053</v>
      </c>
      <c r="M1355" t="s">
        <v>56</v>
      </c>
      <c r="N1355" t="s">
        <v>30</v>
      </c>
      <c r="O1355" t="s">
        <v>31</v>
      </c>
      <c r="Q1355" t="s">
        <v>114</v>
      </c>
      <c r="R1355" t="s">
        <v>74</v>
      </c>
      <c r="S1355" t="s">
        <v>48</v>
      </c>
      <c r="T1355" t="s">
        <v>90</v>
      </c>
      <c r="U1355" t="s">
        <v>103</v>
      </c>
      <c r="V1355" t="s">
        <v>37</v>
      </c>
      <c r="W1355" t="s">
        <v>75</v>
      </c>
      <c r="X1355" t="s">
        <v>91</v>
      </c>
      <c r="Y1355" t="s">
        <v>111</v>
      </c>
      <c r="Z1355" t="s">
        <v>40</v>
      </c>
      <c r="AA1355" t="s">
        <v>54</v>
      </c>
      <c r="AT1355" s="2" t="s">
        <v>1392</v>
      </c>
    </row>
    <row r="1356" spans="5:46" x14ac:dyDescent="0.4">
      <c r="E1356">
        <v>1</v>
      </c>
      <c r="F1356">
        <v>863</v>
      </c>
      <c r="G1356" t="s">
        <v>25</v>
      </c>
      <c r="H1356" s="1">
        <v>45569.648611111108</v>
      </c>
      <c r="I1356" t="s">
        <v>26</v>
      </c>
      <c r="K1356" t="s">
        <v>142</v>
      </c>
      <c r="L1356" t="s">
        <v>1261</v>
      </c>
      <c r="M1356" t="s">
        <v>73</v>
      </c>
      <c r="N1356" t="s">
        <v>57</v>
      </c>
      <c r="O1356" t="s">
        <v>58</v>
      </c>
      <c r="P1356" t="s">
        <v>108</v>
      </c>
      <c r="R1356" t="s">
        <v>89</v>
      </c>
      <c r="U1356" t="s">
        <v>50</v>
      </c>
      <c r="V1356" t="s">
        <v>37</v>
      </c>
      <c r="W1356" t="s">
        <v>52</v>
      </c>
      <c r="X1356" t="s">
        <v>75</v>
      </c>
      <c r="Y1356" t="s">
        <v>109</v>
      </c>
      <c r="Z1356" t="s">
        <v>40</v>
      </c>
      <c r="AA1356" t="s">
        <v>54</v>
      </c>
    </row>
    <row r="1357" spans="5:46" x14ac:dyDescent="0.4">
      <c r="E1357">
        <v>1</v>
      </c>
      <c r="F1357">
        <v>863</v>
      </c>
      <c r="G1357" t="s">
        <v>25</v>
      </c>
      <c r="H1357" s="1">
        <v>45569.648611111108</v>
      </c>
      <c r="I1357" t="s">
        <v>26</v>
      </c>
      <c r="K1357" t="s">
        <v>445</v>
      </c>
      <c r="L1357" t="s">
        <v>935</v>
      </c>
      <c r="M1357" t="s">
        <v>29</v>
      </c>
      <c r="N1357" t="s">
        <v>46</v>
      </c>
      <c r="O1357" t="s">
        <v>58</v>
      </c>
      <c r="P1357" t="s">
        <v>32</v>
      </c>
      <c r="R1357" t="s">
        <v>34</v>
      </c>
      <c r="S1357" t="s">
        <v>74</v>
      </c>
      <c r="T1357" t="s">
        <v>118</v>
      </c>
      <c r="U1357" t="s">
        <v>50</v>
      </c>
      <c r="V1357" t="s">
        <v>103</v>
      </c>
      <c r="W1357" t="s">
        <v>125</v>
      </c>
      <c r="X1357" t="s">
        <v>105</v>
      </c>
      <c r="Y1357" t="s">
        <v>38</v>
      </c>
      <c r="Z1357" t="s">
        <v>40</v>
      </c>
      <c r="AA1357" t="s">
        <v>54</v>
      </c>
    </row>
    <row r="1358" spans="5:46" x14ac:dyDescent="0.4">
      <c r="E1358">
        <v>1</v>
      </c>
      <c r="F1358">
        <v>863</v>
      </c>
      <c r="G1358" t="s">
        <v>25</v>
      </c>
      <c r="H1358" s="1">
        <v>45569.648611111108</v>
      </c>
      <c r="I1358" t="s">
        <v>26</v>
      </c>
      <c r="K1358" t="s">
        <v>142</v>
      </c>
      <c r="L1358" t="s">
        <v>1261</v>
      </c>
      <c r="M1358" t="s">
        <v>73</v>
      </c>
      <c r="N1358" t="s">
        <v>57</v>
      </c>
      <c r="O1358" t="s">
        <v>58</v>
      </c>
      <c r="P1358" t="s">
        <v>108</v>
      </c>
      <c r="R1358" t="s">
        <v>34</v>
      </c>
      <c r="S1358" t="s">
        <v>61</v>
      </c>
      <c r="T1358" t="s">
        <v>101</v>
      </c>
      <c r="U1358" t="s">
        <v>132</v>
      </c>
      <c r="V1358" t="s">
        <v>102</v>
      </c>
      <c r="W1358" t="s">
        <v>52</v>
      </c>
      <c r="X1358" t="s">
        <v>75</v>
      </c>
      <c r="Y1358" t="s">
        <v>105</v>
      </c>
      <c r="Z1358" t="s">
        <v>180</v>
      </c>
      <c r="AT1358" t="s">
        <v>1393</v>
      </c>
    </row>
    <row r="1359" spans="5:46" ht="300" x14ac:dyDescent="0.4">
      <c r="E1359">
        <v>1</v>
      </c>
      <c r="F1359">
        <v>863</v>
      </c>
      <c r="G1359" t="s">
        <v>25</v>
      </c>
      <c r="H1359" s="1">
        <v>45569.647222222222</v>
      </c>
      <c r="I1359" t="s">
        <v>26</v>
      </c>
      <c r="K1359" t="s">
        <v>87</v>
      </c>
      <c r="L1359" t="s">
        <v>1261</v>
      </c>
      <c r="M1359" t="s">
        <v>56</v>
      </c>
      <c r="N1359" t="s">
        <v>57</v>
      </c>
      <c r="O1359" t="s">
        <v>58</v>
      </c>
      <c r="P1359" t="s">
        <v>190</v>
      </c>
      <c r="R1359" t="s">
        <v>34</v>
      </c>
      <c r="S1359" t="s">
        <v>48</v>
      </c>
      <c r="T1359" t="s">
        <v>110</v>
      </c>
      <c r="U1359" t="s">
        <v>102</v>
      </c>
      <c r="V1359" t="s">
        <v>1394</v>
      </c>
      <c r="W1359" t="s">
        <v>91</v>
      </c>
      <c r="X1359" t="s">
        <v>71</v>
      </c>
      <c r="Y1359" t="s">
        <v>1395</v>
      </c>
      <c r="Z1359" t="s">
        <v>40</v>
      </c>
      <c r="AA1359" t="s">
        <v>41</v>
      </c>
      <c r="AB1359" s="2" t="s">
        <v>1396</v>
      </c>
      <c r="AC1359" t="s">
        <v>78</v>
      </c>
      <c r="AD1359" t="s">
        <v>84</v>
      </c>
      <c r="AE1359" t="s">
        <v>85</v>
      </c>
      <c r="AT1359" t="s">
        <v>1397</v>
      </c>
    </row>
    <row r="1360" spans="5:46" x14ac:dyDescent="0.4">
      <c r="E1360">
        <v>1</v>
      </c>
      <c r="F1360">
        <v>863</v>
      </c>
      <c r="G1360" t="s">
        <v>25</v>
      </c>
      <c r="H1360" s="1">
        <v>45569.646527777775</v>
      </c>
      <c r="I1360" t="s">
        <v>26</v>
      </c>
      <c r="K1360" t="s">
        <v>237</v>
      </c>
      <c r="L1360" t="s">
        <v>1261</v>
      </c>
      <c r="M1360" t="s">
        <v>56</v>
      </c>
      <c r="N1360" t="s">
        <v>57</v>
      </c>
      <c r="O1360" t="s">
        <v>31</v>
      </c>
      <c r="Q1360" t="s">
        <v>114</v>
      </c>
      <c r="R1360" t="s">
        <v>89</v>
      </c>
      <c r="S1360" t="s">
        <v>101</v>
      </c>
      <c r="T1360" t="s">
        <v>90</v>
      </c>
      <c r="U1360" t="s">
        <v>103</v>
      </c>
      <c r="V1360" t="s">
        <v>37</v>
      </c>
      <c r="W1360" t="s">
        <v>75</v>
      </c>
      <c r="X1360" t="s">
        <v>39</v>
      </c>
      <c r="Y1360" t="s">
        <v>70</v>
      </c>
      <c r="Z1360" t="s">
        <v>180</v>
      </c>
    </row>
    <row r="1361" spans="5:46" x14ac:dyDescent="0.4">
      <c r="E1361">
        <v>1</v>
      </c>
      <c r="F1361">
        <v>863</v>
      </c>
      <c r="G1361" t="s">
        <v>25</v>
      </c>
      <c r="H1361" s="1">
        <v>45569.646527777775</v>
      </c>
      <c r="I1361" t="s">
        <v>26</v>
      </c>
      <c r="K1361" t="s">
        <v>142</v>
      </c>
      <c r="L1361" t="s">
        <v>1261</v>
      </c>
      <c r="M1361" t="s">
        <v>56</v>
      </c>
      <c r="N1361" t="s">
        <v>46</v>
      </c>
      <c r="O1361" t="s">
        <v>31</v>
      </c>
      <c r="Q1361" t="s">
        <v>104</v>
      </c>
      <c r="R1361" t="s">
        <v>74</v>
      </c>
      <c r="S1361" t="s">
        <v>61</v>
      </c>
      <c r="T1361" t="s">
        <v>49</v>
      </c>
      <c r="U1361" t="s">
        <v>50</v>
      </c>
      <c r="V1361" t="s">
        <v>132</v>
      </c>
      <c r="W1361" t="s">
        <v>64</v>
      </c>
      <c r="X1361" t="s">
        <v>53</v>
      </c>
      <c r="Y1361" t="s">
        <v>109</v>
      </c>
      <c r="Z1361" t="s">
        <v>40</v>
      </c>
      <c r="AA1361" t="s">
        <v>54</v>
      </c>
      <c r="AT1361" t="s">
        <v>1398</v>
      </c>
    </row>
    <row r="1362" spans="5:46" x14ac:dyDescent="0.4">
      <c r="E1362">
        <v>1</v>
      </c>
      <c r="F1362">
        <v>863</v>
      </c>
      <c r="G1362" t="s">
        <v>25</v>
      </c>
      <c r="H1362" s="1">
        <v>45569.644444444442</v>
      </c>
      <c r="I1362" t="s">
        <v>26</v>
      </c>
      <c r="K1362" t="s">
        <v>142</v>
      </c>
      <c r="L1362" t="s">
        <v>1261</v>
      </c>
      <c r="M1362" t="s">
        <v>73</v>
      </c>
      <c r="N1362" t="s">
        <v>57</v>
      </c>
      <c r="O1362" t="s">
        <v>58</v>
      </c>
      <c r="P1362" t="s">
        <v>190</v>
      </c>
      <c r="R1362" t="s">
        <v>34</v>
      </c>
      <c r="S1362" t="s">
        <v>74</v>
      </c>
      <c r="T1362" t="s">
        <v>90</v>
      </c>
      <c r="U1362" t="s">
        <v>50</v>
      </c>
      <c r="V1362" t="s">
        <v>115</v>
      </c>
      <c r="W1362" t="s">
        <v>52</v>
      </c>
      <c r="X1362" t="s">
        <v>91</v>
      </c>
      <c r="Y1362" t="s">
        <v>109</v>
      </c>
      <c r="Z1362" t="s">
        <v>180</v>
      </c>
    </row>
    <row r="1363" spans="5:46" x14ac:dyDescent="0.4">
      <c r="E1363">
        <v>1</v>
      </c>
      <c r="F1363">
        <v>863</v>
      </c>
      <c r="G1363" t="s">
        <v>25</v>
      </c>
      <c r="H1363" s="1">
        <v>45569.644444444442</v>
      </c>
      <c r="I1363" t="s">
        <v>26</v>
      </c>
      <c r="K1363" t="s">
        <v>142</v>
      </c>
      <c r="L1363" t="s">
        <v>1261</v>
      </c>
      <c r="M1363" t="s">
        <v>73</v>
      </c>
      <c r="N1363" t="s">
        <v>57</v>
      </c>
      <c r="O1363" t="s">
        <v>58</v>
      </c>
      <c r="P1363" t="s">
        <v>108</v>
      </c>
      <c r="R1363" t="s">
        <v>33</v>
      </c>
      <c r="S1363" t="s">
        <v>60</v>
      </c>
      <c r="T1363" t="s">
        <v>34</v>
      </c>
      <c r="U1363" t="s">
        <v>50</v>
      </c>
      <c r="V1363" t="s">
        <v>51</v>
      </c>
      <c r="W1363" t="s">
        <v>52</v>
      </c>
      <c r="X1363" t="s">
        <v>75</v>
      </c>
      <c r="Y1363" t="s">
        <v>125</v>
      </c>
      <c r="Z1363" t="s">
        <v>40</v>
      </c>
      <c r="AA1363" t="s">
        <v>54</v>
      </c>
    </row>
    <row r="1364" spans="5:46" x14ac:dyDescent="0.4">
      <c r="E1364">
        <v>1</v>
      </c>
      <c r="F1364">
        <v>863</v>
      </c>
      <c r="G1364" t="s">
        <v>25</v>
      </c>
      <c r="H1364" s="1">
        <v>45569.643750000003</v>
      </c>
      <c r="I1364" t="s">
        <v>26</v>
      </c>
      <c r="K1364" t="s">
        <v>87</v>
      </c>
      <c r="L1364" t="s">
        <v>1261</v>
      </c>
      <c r="M1364" t="s">
        <v>73</v>
      </c>
      <c r="N1364" t="s">
        <v>57</v>
      </c>
      <c r="O1364" t="s">
        <v>31</v>
      </c>
      <c r="Q1364" t="s">
        <v>123</v>
      </c>
      <c r="R1364" t="s">
        <v>33</v>
      </c>
      <c r="S1364" t="s">
        <v>90</v>
      </c>
      <c r="T1364" t="s">
        <v>110</v>
      </c>
      <c r="U1364" t="s">
        <v>50</v>
      </c>
      <c r="V1364" t="s">
        <v>63</v>
      </c>
      <c r="W1364" t="s">
        <v>38</v>
      </c>
      <c r="X1364" t="s">
        <v>39</v>
      </c>
      <c r="Y1364" t="s">
        <v>106</v>
      </c>
      <c r="Z1364" t="s">
        <v>180</v>
      </c>
    </row>
    <row r="1365" spans="5:46" ht="225" x14ac:dyDescent="0.4">
      <c r="E1365">
        <v>1</v>
      </c>
      <c r="F1365">
        <v>863</v>
      </c>
      <c r="G1365" t="s">
        <v>25</v>
      </c>
      <c r="H1365" s="1">
        <v>45569.63958333333</v>
      </c>
      <c r="I1365" t="s">
        <v>26</v>
      </c>
      <c r="K1365" t="s">
        <v>142</v>
      </c>
      <c r="L1365" t="s">
        <v>1261</v>
      </c>
      <c r="M1365" t="s">
        <v>73</v>
      </c>
      <c r="N1365" t="s">
        <v>57</v>
      </c>
      <c r="O1365" t="s">
        <v>58</v>
      </c>
      <c r="P1365" t="s">
        <v>190</v>
      </c>
      <c r="R1365" t="s">
        <v>34</v>
      </c>
      <c r="S1365" t="s">
        <v>74</v>
      </c>
      <c r="T1365" t="s">
        <v>48</v>
      </c>
      <c r="U1365" t="s">
        <v>50</v>
      </c>
      <c r="V1365" t="s">
        <v>51</v>
      </c>
      <c r="W1365" t="s">
        <v>64</v>
      </c>
      <c r="X1365" t="s">
        <v>52</v>
      </c>
      <c r="Z1365" t="s">
        <v>40</v>
      </c>
      <c r="AA1365" t="s">
        <v>41</v>
      </c>
      <c r="AB1365" s="2" t="s">
        <v>1399</v>
      </c>
      <c r="AC1365" t="s">
        <v>77</v>
      </c>
      <c r="AD1365" t="s">
        <v>78</v>
      </c>
      <c r="AE1365" t="s">
        <v>43</v>
      </c>
      <c r="AF1365" t="s">
        <v>44</v>
      </c>
      <c r="AG1365" t="s">
        <v>95</v>
      </c>
      <c r="AH1365" t="s">
        <v>83</v>
      </c>
      <c r="AI1365" t="s">
        <v>84</v>
      </c>
    </row>
    <row r="1366" spans="5:46" x14ac:dyDescent="0.4">
      <c r="E1366">
        <v>1</v>
      </c>
      <c r="F1366">
        <v>863</v>
      </c>
      <c r="G1366" t="s">
        <v>25</v>
      </c>
      <c r="H1366" s="1">
        <v>45569.614583333336</v>
      </c>
      <c r="I1366" t="s">
        <v>26</v>
      </c>
      <c r="K1366" t="s">
        <v>142</v>
      </c>
      <c r="L1366" t="s">
        <v>1400</v>
      </c>
      <c r="M1366" t="s">
        <v>73</v>
      </c>
      <c r="N1366" t="s">
        <v>30</v>
      </c>
      <c r="O1366" t="s">
        <v>31</v>
      </c>
      <c r="Q1366" t="s">
        <v>32</v>
      </c>
      <c r="R1366" t="s">
        <v>61</v>
      </c>
      <c r="S1366" t="s">
        <v>154</v>
      </c>
      <c r="T1366" t="s">
        <v>49</v>
      </c>
      <c r="U1366" t="s">
        <v>50</v>
      </c>
      <c r="V1366" t="s">
        <v>1401</v>
      </c>
      <c r="W1366" t="s">
        <v>52</v>
      </c>
      <c r="X1366" t="s">
        <v>53</v>
      </c>
      <c r="Y1366" t="s">
        <v>71</v>
      </c>
      <c r="Z1366" t="s">
        <v>40</v>
      </c>
      <c r="AA1366" t="s">
        <v>54</v>
      </c>
      <c r="AT1366" t="s">
        <v>1402</v>
      </c>
    </row>
    <row r="1367" spans="5:46" x14ac:dyDescent="0.4">
      <c r="E1367">
        <v>1</v>
      </c>
      <c r="F1367">
        <v>863</v>
      </c>
      <c r="G1367" t="s">
        <v>25</v>
      </c>
      <c r="H1367" s="1">
        <v>45569.613888888889</v>
      </c>
      <c r="I1367" t="s">
        <v>26</v>
      </c>
      <c r="K1367" t="s">
        <v>237</v>
      </c>
      <c r="L1367" t="s">
        <v>1400</v>
      </c>
      <c r="M1367" t="s">
        <v>56</v>
      </c>
      <c r="N1367" t="s">
        <v>57</v>
      </c>
      <c r="O1367" t="s">
        <v>31</v>
      </c>
      <c r="Q1367" t="s">
        <v>123</v>
      </c>
      <c r="R1367" t="s">
        <v>33</v>
      </c>
      <c r="S1367" t="s">
        <v>60</v>
      </c>
      <c r="T1367" t="s">
        <v>154</v>
      </c>
      <c r="U1367" t="s">
        <v>50</v>
      </c>
      <c r="V1367" t="s">
        <v>103</v>
      </c>
      <c r="W1367" t="s">
        <v>52</v>
      </c>
      <c r="X1367" t="s">
        <v>75</v>
      </c>
      <c r="Y1367" t="s">
        <v>109</v>
      </c>
      <c r="Z1367" t="s">
        <v>180</v>
      </c>
    </row>
    <row r="1368" spans="5:46" x14ac:dyDescent="0.4">
      <c r="E1368">
        <v>1</v>
      </c>
      <c r="F1368">
        <v>863</v>
      </c>
      <c r="G1368" t="s">
        <v>25</v>
      </c>
      <c r="H1368" s="1">
        <v>45569.613888888889</v>
      </c>
      <c r="I1368" t="s">
        <v>26</v>
      </c>
      <c r="K1368" t="s">
        <v>142</v>
      </c>
      <c r="L1368" t="s">
        <v>1400</v>
      </c>
      <c r="M1368" t="s">
        <v>29</v>
      </c>
      <c r="N1368" t="s">
        <v>66</v>
      </c>
      <c r="O1368" t="s">
        <v>31</v>
      </c>
      <c r="Q1368" t="s">
        <v>104</v>
      </c>
      <c r="R1368" t="s">
        <v>154</v>
      </c>
      <c r="S1368" t="s">
        <v>48</v>
      </c>
      <c r="U1368" t="s">
        <v>51</v>
      </c>
      <c r="V1368" t="s">
        <v>132</v>
      </c>
      <c r="W1368" t="s">
        <v>64</v>
      </c>
      <c r="X1368" t="s">
        <v>52</v>
      </c>
      <c r="Y1368" t="s">
        <v>38</v>
      </c>
      <c r="Z1368" t="s">
        <v>40</v>
      </c>
      <c r="AA1368" t="s">
        <v>54</v>
      </c>
      <c r="AT1368" t="s">
        <v>1403</v>
      </c>
    </row>
    <row r="1369" spans="5:46" x14ac:dyDescent="0.4">
      <c r="E1369">
        <v>1</v>
      </c>
      <c r="F1369">
        <v>863</v>
      </c>
      <c r="G1369" t="s">
        <v>25</v>
      </c>
      <c r="H1369" s="1">
        <v>45569.613194444442</v>
      </c>
      <c r="I1369" t="s">
        <v>26</v>
      </c>
      <c r="K1369" t="s">
        <v>142</v>
      </c>
      <c r="L1369" t="s">
        <v>1400</v>
      </c>
      <c r="M1369" t="s">
        <v>29</v>
      </c>
      <c r="N1369" t="s">
        <v>46</v>
      </c>
      <c r="O1369" t="s">
        <v>31</v>
      </c>
      <c r="Q1369" t="s">
        <v>123</v>
      </c>
      <c r="R1369" t="s">
        <v>34</v>
      </c>
      <c r="S1369" t="s">
        <v>74</v>
      </c>
      <c r="T1369" t="s">
        <v>48</v>
      </c>
      <c r="U1369" t="s">
        <v>51</v>
      </c>
      <c r="V1369" t="s">
        <v>37</v>
      </c>
      <c r="W1369" t="s">
        <v>52</v>
      </c>
      <c r="X1369" t="s">
        <v>75</v>
      </c>
      <c r="Y1369" t="s">
        <v>105</v>
      </c>
      <c r="Z1369" t="s">
        <v>40</v>
      </c>
      <c r="AA1369" t="s">
        <v>41</v>
      </c>
      <c r="AB1369" t="s">
        <v>1404</v>
      </c>
      <c r="AC1369" t="s">
        <v>77</v>
      </c>
      <c r="AD1369" t="s">
        <v>78</v>
      </c>
      <c r="AE1369" t="s">
        <v>79</v>
      </c>
      <c r="AF1369" t="s">
        <v>43</v>
      </c>
      <c r="AG1369" t="s">
        <v>96</v>
      </c>
      <c r="AH1369" t="s">
        <v>81</v>
      </c>
      <c r="AI1369" t="s">
        <v>82</v>
      </c>
      <c r="AJ1369" t="s">
        <v>84</v>
      </c>
      <c r="AK1369" t="s">
        <v>97</v>
      </c>
    </row>
    <row r="1370" spans="5:46" x14ac:dyDescent="0.4">
      <c r="E1370">
        <v>1</v>
      </c>
      <c r="F1370">
        <v>863</v>
      </c>
      <c r="G1370" t="s">
        <v>25</v>
      </c>
      <c r="H1370" s="1">
        <v>45569.613194444442</v>
      </c>
      <c r="I1370" t="s">
        <v>26</v>
      </c>
      <c r="K1370" t="s">
        <v>142</v>
      </c>
      <c r="L1370" t="s">
        <v>1400</v>
      </c>
      <c r="M1370" t="s">
        <v>56</v>
      </c>
      <c r="N1370" t="s">
        <v>30</v>
      </c>
      <c r="O1370" t="s">
        <v>31</v>
      </c>
      <c r="Q1370" t="s">
        <v>114</v>
      </c>
      <c r="R1370" t="s">
        <v>47</v>
      </c>
      <c r="S1370" t="s">
        <v>61</v>
      </c>
      <c r="T1370" t="s">
        <v>118</v>
      </c>
      <c r="U1370" t="s">
        <v>50</v>
      </c>
      <c r="W1370" t="s">
        <v>133</v>
      </c>
      <c r="Z1370" t="s">
        <v>40</v>
      </c>
      <c r="AA1370" t="s">
        <v>54</v>
      </c>
      <c r="AT1370" t="s">
        <v>1405</v>
      </c>
    </row>
    <row r="1371" spans="5:46" x14ac:dyDescent="0.4">
      <c r="E1371">
        <v>1</v>
      </c>
      <c r="F1371">
        <v>863</v>
      </c>
      <c r="G1371" t="s">
        <v>25</v>
      </c>
      <c r="H1371" s="1">
        <v>45569.613194444442</v>
      </c>
      <c r="I1371" t="s">
        <v>26</v>
      </c>
      <c r="K1371" t="s">
        <v>237</v>
      </c>
      <c r="L1371" t="s">
        <v>1400</v>
      </c>
      <c r="M1371" t="s">
        <v>56</v>
      </c>
      <c r="N1371" t="s">
        <v>57</v>
      </c>
      <c r="O1371" t="s">
        <v>58</v>
      </c>
      <c r="P1371" t="s">
        <v>32</v>
      </c>
      <c r="R1371" t="s">
        <v>33</v>
      </c>
      <c r="S1371" t="s">
        <v>34</v>
      </c>
      <c r="T1371" t="s">
        <v>74</v>
      </c>
      <c r="U1371" t="s">
        <v>50</v>
      </c>
      <c r="V1371" t="s">
        <v>37</v>
      </c>
      <c r="W1371" t="s">
        <v>75</v>
      </c>
      <c r="X1371" t="s">
        <v>105</v>
      </c>
      <c r="Y1371" t="s">
        <v>38</v>
      </c>
      <c r="Z1371" t="s">
        <v>40</v>
      </c>
      <c r="AA1371" t="s">
        <v>54</v>
      </c>
    </row>
    <row r="1372" spans="5:46" x14ac:dyDescent="0.4">
      <c r="E1372">
        <v>1</v>
      </c>
      <c r="F1372">
        <v>863</v>
      </c>
      <c r="G1372" t="s">
        <v>25</v>
      </c>
      <c r="H1372" s="1">
        <v>45569.612500000003</v>
      </c>
      <c r="I1372" t="s">
        <v>26</v>
      </c>
      <c r="K1372" t="s">
        <v>142</v>
      </c>
      <c r="L1372" t="s">
        <v>1400</v>
      </c>
      <c r="M1372" t="s">
        <v>73</v>
      </c>
      <c r="N1372" t="s">
        <v>30</v>
      </c>
      <c r="O1372" t="s">
        <v>58</v>
      </c>
      <c r="P1372" t="s">
        <v>108</v>
      </c>
      <c r="R1372" t="s">
        <v>74</v>
      </c>
      <c r="S1372" t="s">
        <v>47</v>
      </c>
      <c r="U1372" t="s">
        <v>50</v>
      </c>
      <c r="V1372" t="s">
        <v>36</v>
      </c>
      <c r="W1372" t="s">
        <v>52</v>
      </c>
      <c r="X1372" t="s">
        <v>75</v>
      </c>
      <c r="Z1372" t="s">
        <v>40</v>
      </c>
      <c r="AA1372" t="s">
        <v>54</v>
      </c>
    </row>
    <row r="1373" spans="5:46" x14ac:dyDescent="0.4">
      <c r="E1373">
        <v>1</v>
      </c>
      <c r="F1373">
        <v>863</v>
      </c>
      <c r="G1373" t="s">
        <v>25</v>
      </c>
      <c r="H1373" s="1">
        <v>45569.612500000003</v>
      </c>
      <c r="I1373" t="s">
        <v>26</v>
      </c>
      <c r="K1373" t="s">
        <v>237</v>
      </c>
      <c r="L1373" t="s">
        <v>1400</v>
      </c>
      <c r="M1373" t="s">
        <v>29</v>
      </c>
      <c r="N1373" t="s">
        <v>30</v>
      </c>
      <c r="O1373" t="s">
        <v>58</v>
      </c>
      <c r="P1373" t="s">
        <v>32</v>
      </c>
      <c r="R1373" t="s">
        <v>74</v>
      </c>
      <c r="S1373" t="s">
        <v>89</v>
      </c>
      <c r="T1373" t="s">
        <v>154</v>
      </c>
      <c r="U1373" t="s">
        <v>36</v>
      </c>
      <c r="V1373" t="s">
        <v>103</v>
      </c>
      <c r="W1373" t="s">
        <v>125</v>
      </c>
      <c r="X1373" t="s">
        <v>178</v>
      </c>
      <c r="Y1373" t="s">
        <v>71</v>
      </c>
      <c r="Z1373" t="s">
        <v>40</v>
      </c>
      <c r="AA1373" t="s">
        <v>54</v>
      </c>
    </row>
    <row r="1374" spans="5:46" x14ac:dyDescent="0.4">
      <c r="E1374">
        <v>1</v>
      </c>
      <c r="F1374">
        <v>863</v>
      </c>
      <c r="G1374" t="s">
        <v>25</v>
      </c>
      <c r="H1374" s="1">
        <v>45569.611805555556</v>
      </c>
      <c r="I1374" t="s">
        <v>26</v>
      </c>
      <c r="K1374" t="s">
        <v>142</v>
      </c>
      <c r="L1374" t="s">
        <v>1400</v>
      </c>
      <c r="M1374" t="s">
        <v>73</v>
      </c>
      <c r="N1374" t="s">
        <v>57</v>
      </c>
      <c r="O1374" t="s">
        <v>31</v>
      </c>
      <c r="Q1374" t="s">
        <v>123</v>
      </c>
      <c r="R1374" t="s">
        <v>74</v>
      </c>
      <c r="S1374" t="s">
        <v>61</v>
      </c>
      <c r="T1374" t="s">
        <v>101</v>
      </c>
      <c r="U1374" t="s">
        <v>50</v>
      </c>
      <c r="V1374" t="s">
        <v>157</v>
      </c>
      <c r="W1374" t="s">
        <v>52</v>
      </c>
      <c r="X1374" t="s">
        <v>38</v>
      </c>
      <c r="Y1374" t="s">
        <v>109</v>
      </c>
      <c r="Z1374" t="s">
        <v>40</v>
      </c>
      <c r="AA1374" t="s">
        <v>41</v>
      </c>
      <c r="AB1374" t="s">
        <v>231</v>
      </c>
      <c r="AC1374" t="s">
        <v>77</v>
      </c>
      <c r="AD1374" t="s">
        <v>78</v>
      </c>
      <c r="AE1374" t="s">
        <v>44</v>
      </c>
      <c r="AF1374" t="s">
        <v>84</v>
      </c>
      <c r="AG1374" t="s">
        <v>85</v>
      </c>
    </row>
    <row r="1375" spans="5:46" ht="243.75" x14ac:dyDescent="0.4">
      <c r="E1375">
        <v>1</v>
      </c>
      <c r="F1375">
        <v>863</v>
      </c>
      <c r="G1375" t="s">
        <v>25</v>
      </c>
      <c r="H1375" s="1">
        <v>45569.611805555556</v>
      </c>
      <c r="I1375" t="s">
        <v>26</v>
      </c>
      <c r="K1375" t="s">
        <v>142</v>
      </c>
      <c r="L1375" t="s">
        <v>1400</v>
      </c>
      <c r="M1375" t="s">
        <v>56</v>
      </c>
      <c r="N1375" t="s">
        <v>30</v>
      </c>
      <c r="O1375" t="s">
        <v>58</v>
      </c>
      <c r="P1375" t="s">
        <v>59</v>
      </c>
      <c r="R1375" t="s">
        <v>117</v>
      </c>
      <c r="S1375" t="s">
        <v>118</v>
      </c>
      <c r="T1375" t="s">
        <v>110</v>
      </c>
      <c r="U1375" t="s">
        <v>50</v>
      </c>
      <c r="V1375" t="s">
        <v>51</v>
      </c>
      <c r="W1375" t="s">
        <v>64</v>
      </c>
      <c r="X1375" t="s">
        <v>178</v>
      </c>
      <c r="Y1375" t="s">
        <v>109</v>
      </c>
      <c r="Z1375" t="s">
        <v>40</v>
      </c>
      <c r="AA1375" t="s">
        <v>41</v>
      </c>
      <c r="AB1375" s="2" t="s">
        <v>1406</v>
      </c>
      <c r="AC1375" t="s">
        <v>93</v>
      </c>
      <c r="AD1375" t="s">
        <v>83</v>
      </c>
      <c r="AE1375" t="s">
        <v>84</v>
      </c>
      <c r="AF1375" t="s">
        <v>85</v>
      </c>
      <c r="AG1375" t="s">
        <v>97</v>
      </c>
    </row>
    <row r="1376" spans="5:46" x14ac:dyDescent="0.4">
      <c r="E1376">
        <v>1</v>
      </c>
      <c r="F1376">
        <v>863</v>
      </c>
      <c r="G1376" t="s">
        <v>25</v>
      </c>
      <c r="H1376" s="1">
        <v>45569.611805555556</v>
      </c>
      <c r="I1376" t="s">
        <v>26</v>
      </c>
      <c r="K1376" t="s">
        <v>142</v>
      </c>
      <c r="L1376" t="s">
        <v>1400</v>
      </c>
      <c r="M1376" t="s">
        <v>73</v>
      </c>
      <c r="N1376" t="s">
        <v>57</v>
      </c>
      <c r="O1376" t="s">
        <v>31</v>
      </c>
      <c r="Q1376" t="s">
        <v>123</v>
      </c>
      <c r="R1376" t="s">
        <v>74</v>
      </c>
      <c r="S1376" t="s">
        <v>117</v>
      </c>
      <c r="T1376" t="s">
        <v>154</v>
      </c>
      <c r="U1376" t="s">
        <v>50</v>
      </c>
      <c r="V1376" t="s">
        <v>103</v>
      </c>
      <c r="W1376" t="s">
        <v>52</v>
      </c>
      <c r="X1376" t="s">
        <v>91</v>
      </c>
      <c r="Y1376" t="s">
        <v>38</v>
      </c>
      <c r="Z1376" t="s">
        <v>180</v>
      </c>
    </row>
    <row r="1377" spans="5:46" x14ac:dyDescent="0.4">
      <c r="E1377">
        <v>1</v>
      </c>
      <c r="F1377">
        <v>863</v>
      </c>
      <c r="G1377" t="s">
        <v>25</v>
      </c>
      <c r="H1377" s="1">
        <v>45569.611805555556</v>
      </c>
      <c r="I1377" t="s">
        <v>26</v>
      </c>
      <c r="K1377" t="s">
        <v>142</v>
      </c>
      <c r="L1377" t="s">
        <v>1400</v>
      </c>
      <c r="M1377" t="s">
        <v>73</v>
      </c>
      <c r="N1377" t="s">
        <v>57</v>
      </c>
      <c r="O1377" t="s">
        <v>58</v>
      </c>
      <c r="P1377" t="s">
        <v>108</v>
      </c>
      <c r="R1377" t="s">
        <v>33</v>
      </c>
      <c r="S1377" t="s">
        <v>117</v>
      </c>
      <c r="T1377" t="s">
        <v>90</v>
      </c>
      <c r="U1377" t="s">
        <v>50</v>
      </c>
      <c r="V1377" t="s">
        <v>68</v>
      </c>
      <c r="W1377" t="s">
        <v>52</v>
      </c>
      <c r="X1377" t="s">
        <v>38</v>
      </c>
      <c r="Y1377" t="s">
        <v>178</v>
      </c>
      <c r="Z1377" t="s">
        <v>40</v>
      </c>
      <c r="AA1377" t="s">
        <v>41</v>
      </c>
      <c r="AB1377" t="s">
        <v>1407</v>
      </c>
      <c r="AC1377" t="s">
        <v>77</v>
      </c>
      <c r="AD1377" t="s">
        <v>96</v>
      </c>
      <c r="AE1377" t="s">
        <v>82</v>
      </c>
      <c r="AF1377" t="s">
        <v>84</v>
      </c>
      <c r="AT1377" t="s">
        <v>311</v>
      </c>
    </row>
    <row r="1378" spans="5:46" x14ac:dyDescent="0.4">
      <c r="E1378">
        <v>1</v>
      </c>
      <c r="F1378">
        <v>863</v>
      </c>
      <c r="G1378" t="s">
        <v>25</v>
      </c>
      <c r="H1378" s="1">
        <v>45569.611805555556</v>
      </c>
      <c r="I1378" t="s">
        <v>26</v>
      </c>
      <c r="K1378" t="s">
        <v>142</v>
      </c>
      <c r="L1378" t="s">
        <v>1400</v>
      </c>
      <c r="M1378" t="s">
        <v>73</v>
      </c>
      <c r="N1378" t="s">
        <v>57</v>
      </c>
      <c r="O1378" t="s">
        <v>31</v>
      </c>
      <c r="Q1378" t="s">
        <v>1408</v>
      </c>
      <c r="R1378" t="s">
        <v>60</v>
      </c>
      <c r="S1378" t="s">
        <v>74</v>
      </c>
      <c r="T1378" t="s">
        <v>110</v>
      </c>
      <c r="U1378" t="s">
        <v>37</v>
      </c>
      <c r="V1378" t="s">
        <v>68</v>
      </c>
      <c r="W1378" t="s">
        <v>75</v>
      </c>
      <c r="X1378" t="s">
        <v>105</v>
      </c>
      <c r="Y1378" t="s">
        <v>106</v>
      </c>
      <c r="Z1378" t="s">
        <v>40</v>
      </c>
      <c r="AA1378" t="s">
        <v>54</v>
      </c>
    </row>
    <row r="1379" spans="5:46" x14ac:dyDescent="0.4">
      <c r="E1379">
        <v>1</v>
      </c>
      <c r="F1379">
        <v>863</v>
      </c>
      <c r="G1379" t="s">
        <v>25</v>
      </c>
      <c r="H1379" s="1">
        <v>45569.611805555556</v>
      </c>
      <c r="I1379" t="s">
        <v>26</v>
      </c>
      <c r="K1379" t="s">
        <v>237</v>
      </c>
      <c r="L1379" t="s">
        <v>1400</v>
      </c>
      <c r="M1379" t="s">
        <v>73</v>
      </c>
      <c r="N1379" t="s">
        <v>30</v>
      </c>
      <c r="O1379" t="s">
        <v>58</v>
      </c>
      <c r="P1379" t="s">
        <v>108</v>
      </c>
      <c r="R1379" t="s">
        <v>33</v>
      </c>
      <c r="S1379" t="s">
        <v>34</v>
      </c>
      <c r="T1379" t="s">
        <v>74</v>
      </c>
      <c r="U1379" t="s">
        <v>36</v>
      </c>
      <c r="V1379" t="s">
        <v>103</v>
      </c>
      <c r="W1379" t="s">
        <v>52</v>
      </c>
      <c r="X1379" t="s">
        <v>75</v>
      </c>
      <c r="Y1379" t="s">
        <v>91</v>
      </c>
      <c r="Z1379" t="s">
        <v>40</v>
      </c>
      <c r="AA1379" t="s">
        <v>41</v>
      </c>
      <c r="AB1379" t="s">
        <v>1409</v>
      </c>
      <c r="AC1379" t="s">
        <v>77</v>
      </c>
      <c r="AD1379" t="s">
        <v>43</v>
      </c>
      <c r="AE1379" t="s">
        <v>84</v>
      </c>
    </row>
    <row r="1380" spans="5:46" x14ac:dyDescent="0.4">
      <c r="E1380">
        <v>1</v>
      </c>
      <c r="F1380">
        <v>863</v>
      </c>
      <c r="G1380" t="s">
        <v>25</v>
      </c>
      <c r="H1380" s="1">
        <v>45569.611111111109</v>
      </c>
      <c r="I1380" t="s">
        <v>26</v>
      </c>
      <c r="K1380" t="s">
        <v>142</v>
      </c>
      <c r="L1380" t="s">
        <v>1400</v>
      </c>
      <c r="M1380" t="s">
        <v>56</v>
      </c>
      <c r="N1380" t="s">
        <v>30</v>
      </c>
      <c r="O1380" t="s">
        <v>31</v>
      </c>
      <c r="Q1380" t="s">
        <v>88</v>
      </c>
      <c r="R1380" t="s">
        <v>33</v>
      </c>
      <c r="S1380" t="s">
        <v>74</v>
      </c>
      <c r="T1380" t="s">
        <v>47</v>
      </c>
      <c r="U1380" t="s">
        <v>50</v>
      </c>
      <c r="V1380" t="s">
        <v>36</v>
      </c>
      <c r="W1380" t="s">
        <v>38</v>
      </c>
      <c r="X1380" t="s">
        <v>70</v>
      </c>
      <c r="Y1380" t="s">
        <v>109</v>
      </c>
      <c r="Z1380" t="s">
        <v>40</v>
      </c>
      <c r="AA1380" t="s">
        <v>54</v>
      </c>
    </row>
    <row r="1381" spans="5:46" x14ac:dyDescent="0.4">
      <c r="E1381">
        <v>1</v>
      </c>
      <c r="F1381">
        <v>863</v>
      </c>
      <c r="G1381" t="s">
        <v>25</v>
      </c>
      <c r="H1381" s="1">
        <v>45569.611111111109</v>
      </c>
      <c r="I1381" t="s">
        <v>26</v>
      </c>
      <c r="K1381" t="s">
        <v>142</v>
      </c>
      <c r="L1381" t="s">
        <v>1400</v>
      </c>
      <c r="M1381" t="s">
        <v>56</v>
      </c>
      <c r="N1381" t="s">
        <v>30</v>
      </c>
      <c r="O1381" t="s">
        <v>58</v>
      </c>
      <c r="P1381" t="s">
        <v>108</v>
      </c>
      <c r="U1381" t="s">
        <v>50</v>
      </c>
      <c r="V1381" t="s">
        <v>37</v>
      </c>
      <c r="W1381" t="s">
        <v>105</v>
      </c>
      <c r="Z1381" t="s">
        <v>40</v>
      </c>
      <c r="AA1381" t="s">
        <v>54</v>
      </c>
    </row>
    <row r="1382" spans="5:46" x14ac:dyDescent="0.4">
      <c r="E1382">
        <v>1</v>
      </c>
      <c r="F1382">
        <v>863</v>
      </c>
      <c r="G1382" t="s">
        <v>25</v>
      </c>
      <c r="H1382" s="1">
        <v>45569.611111111109</v>
      </c>
      <c r="I1382" t="s">
        <v>26</v>
      </c>
      <c r="K1382" t="s">
        <v>142</v>
      </c>
      <c r="L1382" t="s">
        <v>1400</v>
      </c>
      <c r="M1382" t="s">
        <v>56</v>
      </c>
      <c r="N1382" t="s">
        <v>57</v>
      </c>
      <c r="O1382" t="s">
        <v>58</v>
      </c>
      <c r="P1382" t="s">
        <v>108</v>
      </c>
      <c r="R1382" t="s">
        <v>89</v>
      </c>
      <c r="S1382" t="s">
        <v>101</v>
      </c>
      <c r="U1382" t="s">
        <v>50</v>
      </c>
      <c r="W1382" t="s">
        <v>38</v>
      </c>
      <c r="X1382" t="s">
        <v>70</v>
      </c>
      <c r="Z1382" t="s">
        <v>180</v>
      </c>
    </row>
    <row r="1383" spans="5:46" ht="337.5" x14ac:dyDescent="0.4">
      <c r="E1383">
        <v>1</v>
      </c>
      <c r="F1383">
        <v>863</v>
      </c>
      <c r="G1383" t="s">
        <v>25</v>
      </c>
      <c r="H1383" s="1">
        <v>45569.611111111109</v>
      </c>
      <c r="I1383" t="s">
        <v>26</v>
      </c>
      <c r="K1383" t="s">
        <v>237</v>
      </c>
      <c r="L1383" t="s">
        <v>1400</v>
      </c>
      <c r="M1383" t="s">
        <v>56</v>
      </c>
      <c r="N1383" t="s">
        <v>30</v>
      </c>
      <c r="O1383" t="s">
        <v>31</v>
      </c>
      <c r="Q1383" t="s">
        <v>1410</v>
      </c>
      <c r="R1383" t="s">
        <v>60</v>
      </c>
      <c r="S1383" t="s">
        <v>34</v>
      </c>
      <c r="T1383" t="s">
        <v>74</v>
      </c>
      <c r="U1383" t="s">
        <v>50</v>
      </c>
      <c r="V1383" t="s">
        <v>102</v>
      </c>
      <c r="W1383" t="s">
        <v>38</v>
      </c>
      <c r="X1383" t="s">
        <v>178</v>
      </c>
      <c r="Y1383" t="s">
        <v>109</v>
      </c>
      <c r="Z1383" t="s">
        <v>40</v>
      </c>
      <c r="AA1383" t="s">
        <v>41</v>
      </c>
      <c r="AB1383" t="s">
        <v>1411</v>
      </c>
      <c r="AC1383" t="s">
        <v>77</v>
      </c>
      <c r="AD1383" t="s">
        <v>78</v>
      </c>
      <c r="AE1383" t="s">
        <v>44</v>
      </c>
      <c r="AT1383" s="2" t="s">
        <v>1412</v>
      </c>
    </row>
    <row r="1384" spans="5:46" ht="131.25" x14ac:dyDescent="0.4">
      <c r="E1384">
        <v>1</v>
      </c>
      <c r="F1384">
        <v>863</v>
      </c>
      <c r="G1384" t="s">
        <v>25</v>
      </c>
      <c r="H1384" s="1">
        <v>45569.611111111109</v>
      </c>
      <c r="I1384" t="s">
        <v>26</v>
      </c>
      <c r="K1384" t="s">
        <v>237</v>
      </c>
      <c r="L1384" t="s">
        <v>1400</v>
      </c>
      <c r="M1384" t="s">
        <v>73</v>
      </c>
      <c r="N1384" t="s">
        <v>30</v>
      </c>
      <c r="O1384" t="s">
        <v>58</v>
      </c>
      <c r="P1384" t="s">
        <v>190</v>
      </c>
      <c r="R1384" t="s">
        <v>60</v>
      </c>
      <c r="S1384" t="s">
        <v>34</v>
      </c>
      <c r="T1384" t="s">
        <v>47</v>
      </c>
      <c r="U1384" t="s">
        <v>50</v>
      </c>
      <c r="V1384" t="s">
        <v>103</v>
      </c>
      <c r="W1384" t="s">
        <v>105</v>
      </c>
      <c r="X1384" t="s">
        <v>91</v>
      </c>
      <c r="Y1384" t="s">
        <v>99</v>
      </c>
      <c r="Z1384" t="s">
        <v>40</v>
      </c>
      <c r="AA1384" t="s">
        <v>41</v>
      </c>
      <c r="AB1384" s="2" t="s">
        <v>1413</v>
      </c>
      <c r="AC1384" t="s">
        <v>44</v>
      </c>
      <c r="AD1384" t="s">
        <v>81</v>
      </c>
      <c r="AE1384" t="s">
        <v>82</v>
      </c>
      <c r="AF1384" t="s">
        <v>83</v>
      </c>
      <c r="AG1384" t="s">
        <v>84</v>
      </c>
      <c r="AH1384" t="s">
        <v>85</v>
      </c>
    </row>
    <row r="1385" spans="5:46" ht="93.75" x14ac:dyDescent="0.4">
      <c r="E1385">
        <v>1</v>
      </c>
      <c r="F1385">
        <v>863</v>
      </c>
      <c r="G1385" t="s">
        <v>25</v>
      </c>
      <c r="H1385" s="1">
        <v>45569.611111111109</v>
      </c>
      <c r="I1385" t="s">
        <v>26</v>
      </c>
      <c r="K1385" t="s">
        <v>142</v>
      </c>
      <c r="L1385" t="s">
        <v>1400</v>
      </c>
      <c r="M1385" t="s">
        <v>56</v>
      </c>
      <c r="N1385" t="s">
        <v>30</v>
      </c>
      <c r="O1385" t="s">
        <v>31</v>
      </c>
      <c r="Q1385" t="s">
        <v>123</v>
      </c>
      <c r="R1385" t="s">
        <v>74</v>
      </c>
      <c r="S1385" t="s">
        <v>48</v>
      </c>
      <c r="T1385" t="s">
        <v>62</v>
      </c>
      <c r="U1385" t="s">
        <v>51</v>
      </c>
      <c r="W1385" t="s">
        <v>109</v>
      </c>
      <c r="Z1385" t="s">
        <v>40</v>
      </c>
      <c r="AA1385" t="s">
        <v>41</v>
      </c>
      <c r="AB1385" s="2" t="s">
        <v>1414</v>
      </c>
      <c r="AC1385" t="s">
        <v>81</v>
      </c>
      <c r="AD1385" t="s">
        <v>83</v>
      </c>
      <c r="AE1385" t="s">
        <v>84</v>
      </c>
      <c r="AF1385" t="s">
        <v>85</v>
      </c>
      <c r="AT1385" t="s">
        <v>1415</v>
      </c>
    </row>
    <row r="1386" spans="5:46" x14ac:dyDescent="0.4">
      <c r="E1386">
        <v>1</v>
      </c>
      <c r="F1386">
        <v>863</v>
      </c>
      <c r="G1386" t="s">
        <v>25</v>
      </c>
      <c r="H1386" s="1">
        <v>45569.611111111109</v>
      </c>
      <c r="I1386" t="s">
        <v>26</v>
      </c>
      <c r="K1386" t="s">
        <v>142</v>
      </c>
      <c r="L1386" t="s">
        <v>1400</v>
      </c>
      <c r="M1386" t="s">
        <v>73</v>
      </c>
      <c r="N1386" t="s">
        <v>57</v>
      </c>
      <c r="O1386" t="s">
        <v>58</v>
      </c>
      <c r="P1386" t="s">
        <v>59</v>
      </c>
      <c r="R1386" t="s">
        <v>101</v>
      </c>
      <c r="U1386" t="s">
        <v>50</v>
      </c>
      <c r="V1386" t="s">
        <v>157</v>
      </c>
      <c r="W1386" t="s">
        <v>52</v>
      </c>
      <c r="X1386" t="s">
        <v>75</v>
      </c>
      <c r="Y1386" t="s">
        <v>53</v>
      </c>
      <c r="Z1386" t="s">
        <v>40</v>
      </c>
      <c r="AA1386" t="s">
        <v>54</v>
      </c>
    </row>
    <row r="1387" spans="5:46" ht="75" x14ac:dyDescent="0.4">
      <c r="E1387">
        <v>1</v>
      </c>
      <c r="F1387">
        <v>863</v>
      </c>
      <c r="G1387" t="s">
        <v>25</v>
      </c>
      <c r="H1387" s="1">
        <v>45569.61041666667</v>
      </c>
      <c r="I1387" t="s">
        <v>26</v>
      </c>
      <c r="K1387" t="s">
        <v>237</v>
      </c>
      <c r="L1387" t="s">
        <v>1400</v>
      </c>
      <c r="M1387" t="s">
        <v>29</v>
      </c>
      <c r="N1387" t="s">
        <v>122</v>
      </c>
      <c r="O1387" t="s">
        <v>31</v>
      </c>
      <c r="Q1387" t="s">
        <v>1416</v>
      </c>
      <c r="R1387" t="s">
        <v>154</v>
      </c>
      <c r="U1387" t="s">
        <v>68</v>
      </c>
      <c r="W1387" t="s">
        <v>52</v>
      </c>
      <c r="X1387" t="s">
        <v>178</v>
      </c>
      <c r="Y1387" t="s">
        <v>53</v>
      </c>
      <c r="Z1387" t="s">
        <v>40</v>
      </c>
      <c r="AA1387" t="s">
        <v>54</v>
      </c>
      <c r="AT1387" s="2" t="s">
        <v>1417</v>
      </c>
    </row>
    <row r="1388" spans="5:46" x14ac:dyDescent="0.4">
      <c r="E1388">
        <v>1</v>
      </c>
      <c r="F1388">
        <v>863</v>
      </c>
      <c r="G1388" t="s">
        <v>25</v>
      </c>
      <c r="H1388" s="1">
        <v>45569.61041666667</v>
      </c>
      <c r="I1388" t="s">
        <v>26</v>
      </c>
      <c r="K1388" t="s">
        <v>237</v>
      </c>
      <c r="L1388" t="s">
        <v>1400</v>
      </c>
      <c r="M1388" t="s">
        <v>56</v>
      </c>
      <c r="N1388" t="s">
        <v>57</v>
      </c>
      <c r="O1388" t="s">
        <v>58</v>
      </c>
      <c r="P1388" t="s">
        <v>32</v>
      </c>
      <c r="R1388" t="s">
        <v>74</v>
      </c>
      <c r="S1388" t="s">
        <v>61</v>
      </c>
      <c r="U1388" t="s">
        <v>50</v>
      </c>
      <c r="V1388" t="s">
        <v>63</v>
      </c>
      <c r="W1388" t="s">
        <v>52</v>
      </c>
      <c r="X1388" t="s">
        <v>38</v>
      </c>
      <c r="Z1388" t="s">
        <v>40</v>
      </c>
      <c r="AA1388" t="s">
        <v>54</v>
      </c>
    </row>
    <row r="1389" spans="5:46" x14ac:dyDescent="0.4">
      <c r="E1389">
        <v>1</v>
      </c>
      <c r="F1389">
        <v>863</v>
      </c>
      <c r="G1389" t="s">
        <v>25</v>
      </c>
      <c r="H1389" s="1">
        <v>45569.574999999997</v>
      </c>
      <c r="I1389" t="s">
        <v>26</v>
      </c>
      <c r="K1389" t="s">
        <v>237</v>
      </c>
      <c r="L1389" t="s">
        <v>1400</v>
      </c>
      <c r="M1389" t="s">
        <v>73</v>
      </c>
      <c r="N1389" t="s">
        <v>57</v>
      </c>
      <c r="O1389" t="s">
        <v>31</v>
      </c>
      <c r="Q1389" t="s">
        <v>114</v>
      </c>
      <c r="R1389" t="s">
        <v>33</v>
      </c>
      <c r="S1389" t="s">
        <v>89</v>
      </c>
      <c r="T1389" t="s">
        <v>90</v>
      </c>
      <c r="U1389" t="s">
        <v>50</v>
      </c>
      <c r="V1389" t="s">
        <v>132</v>
      </c>
      <c r="W1389" t="s">
        <v>52</v>
      </c>
      <c r="X1389" t="s">
        <v>125</v>
      </c>
      <c r="Y1389" t="s">
        <v>38</v>
      </c>
      <c r="Z1389" t="s">
        <v>180</v>
      </c>
    </row>
    <row r="1390" spans="5:46" x14ac:dyDescent="0.4">
      <c r="E1390">
        <v>1</v>
      </c>
      <c r="F1390">
        <v>863</v>
      </c>
      <c r="G1390" t="s">
        <v>25</v>
      </c>
      <c r="H1390" s="1">
        <v>45569.572916666664</v>
      </c>
      <c r="I1390" t="s">
        <v>26</v>
      </c>
      <c r="K1390" t="s">
        <v>237</v>
      </c>
      <c r="L1390" t="s">
        <v>1400</v>
      </c>
      <c r="M1390" t="s">
        <v>73</v>
      </c>
      <c r="N1390" t="s">
        <v>30</v>
      </c>
      <c r="O1390" t="s">
        <v>58</v>
      </c>
      <c r="P1390" t="s">
        <v>32</v>
      </c>
      <c r="R1390" t="s">
        <v>74</v>
      </c>
      <c r="S1390" t="s">
        <v>47</v>
      </c>
      <c r="T1390" t="s">
        <v>110</v>
      </c>
      <c r="U1390" t="s">
        <v>50</v>
      </c>
      <c r="V1390" t="s">
        <v>235</v>
      </c>
      <c r="W1390" t="s">
        <v>70</v>
      </c>
      <c r="Z1390" t="s">
        <v>40</v>
      </c>
      <c r="AA1390" t="s">
        <v>41</v>
      </c>
      <c r="AB1390" t="s">
        <v>1418</v>
      </c>
      <c r="AC1390" t="s">
        <v>78</v>
      </c>
      <c r="AD1390" t="s">
        <v>93</v>
      </c>
      <c r="AE1390" t="s">
        <v>43</v>
      </c>
      <c r="AF1390" t="s">
        <v>44</v>
      </c>
    </row>
    <row r="1391" spans="5:46" x14ac:dyDescent="0.4">
      <c r="E1391">
        <v>1</v>
      </c>
      <c r="F1391">
        <v>863</v>
      </c>
      <c r="G1391" t="s">
        <v>25</v>
      </c>
      <c r="H1391" s="1">
        <v>45569.572916666664</v>
      </c>
      <c r="I1391" t="s">
        <v>26</v>
      </c>
      <c r="K1391" t="s">
        <v>142</v>
      </c>
      <c r="L1391" t="s">
        <v>1400</v>
      </c>
      <c r="M1391" t="s">
        <v>56</v>
      </c>
      <c r="N1391" t="s">
        <v>57</v>
      </c>
      <c r="O1391" t="s">
        <v>58</v>
      </c>
      <c r="P1391" t="s">
        <v>108</v>
      </c>
      <c r="R1391" t="s">
        <v>33</v>
      </c>
      <c r="U1391" t="s">
        <v>50</v>
      </c>
      <c r="W1391" t="s">
        <v>105</v>
      </c>
      <c r="X1391" t="s">
        <v>91</v>
      </c>
      <c r="Z1391" t="s">
        <v>40</v>
      </c>
      <c r="AA1391" t="s">
        <v>54</v>
      </c>
    </row>
    <row r="1392" spans="5:46" ht="409.5" x14ac:dyDescent="0.4">
      <c r="E1392">
        <v>1</v>
      </c>
      <c r="F1392">
        <v>863</v>
      </c>
      <c r="G1392" t="s">
        <v>25</v>
      </c>
      <c r="H1392" s="1">
        <v>45569.572222222225</v>
      </c>
      <c r="I1392" t="s">
        <v>26</v>
      </c>
      <c r="K1392" t="s">
        <v>142</v>
      </c>
      <c r="L1392" t="s">
        <v>1400</v>
      </c>
      <c r="M1392" t="s">
        <v>29</v>
      </c>
      <c r="N1392" t="s">
        <v>66</v>
      </c>
      <c r="O1392" t="s">
        <v>31</v>
      </c>
      <c r="Q1392" t="s">
        <v>1419</v>
      </c>
      <c r="R1392" t="s">
        <v>34</v>
      </c>
      <c r="S1392" t="s">
        <v>74</v>
      </c>
      <c r="T1392" t="s">
        <v>90</v>
      </c>
      <c r="U1392" t="s">
        <v>50</v>
      </c>
      <c r="V1392" t="s">
        <v>51</v>
      </c>
      <c r="W1392" t="s">
        <v>64</v>
      </c>
      <c r="X1392" t="s">
        <v>105</v>
      </c>
      <c r="Y1392" t="s">
        <v>38</v>
      </c>
      <c r="Z1392" t="s">
        <v>40</v>
      </c>
      <c r="AA1392" t="s">
        <v>54</v>
      </c>
      <c r="AT1392" s="2" t="s">
        <v>1420</v>
      </c>
    </row>
    <row r="1393" spans="5:46" x14ac:dyDescent="0.4">
      <c r="E1393">
        <v>1</v>
      </c>
      <c r="F1393">
        <v>863</v>
      </c>
      <c r="G1393" t="s">
        <v>25</v>
      </c>
      <c r="H1393" s="1">
        <v>45569.572222222225</v>
      </c>
      <c r="I1393" t="s">
        <v>26</v>
      </c>
      <c r="K1393" t="s">
        <v>142</v>
      </c>
      <c r="L1393" t="s">
        <v>1400</v>
      </c>
      <c r="M1393" t="s">
        <v>56</v>
      </c>
      <c r="N1393" t="s">
        <v>46</v>
      </c>
      <c r="O1393" t="s">
        <v>31</v>
      </c>
      <c r="Q1393" t="s">
        <v>123</v>
      </c>
      <c r="R1393" t="s">
        <v>60</v>
      </c>
      <c r="S1393" t="s">
        <v>74</v>
      </c>
      <c r="T1393" t="s">
        <v>90</v>
      </c>
      <c r="U1393" t="s">
        <v>50</v>
      </c>
      <c r="W1393" t="s">
        <v>52</v>
      </c>
      <c r="X1393" t="s">
        <v>125</v>
      </c>
      <c r="Y1393" t="s">
        <v>91</v>
      </c>
      <c r="Z1393" t="s">
        <v>40</v>
      </c>
      <c r="AA1393" t="s">
        <v>54</v>
      </c>
    </row>
    <row r="1394" spans="5:46" x14ac:dyDescent="0.4">
      <c r="E1394">
        <v>1</v>
      </c>
      <c r="F1394">
        <v>863</v>
      </c>
      <c r="G1394" t="s">
        <v>25</v>
      </c>
      <c r="H1394" s="1">
        <v>45569.572222222225</v>
      </c>
      <c r="I1394" t="s">
        <v>26</v>
      </c>
      <c r="K1394" t="s">
        <v>237</v>
      </c>
      <c r="L1394" t="s">
        <v>1400</v>
      </c>
      <c r="M1394" t="s">
        <v>56</v>
      </c>
      <c r="N1394" t="s">
        <v>57</v>
      </c>
      <c r="O1394" t="s">
        <v>31</v>
      </c>
      <c r="Q1394" t="s">
        <v>123</v>
      </c>
      <c r="R1394" t="s">
        <v>33</v>
      </c>
      <c r="S1394" t="s">
        <v>60</v>
      </c>
      <c r="T1394" t="s">
        <v>34</v>
      </c>
      <c r="U1394" t="s">
        <v>50</v>
      </c>
      <c r="V1394" t="s">
        <v>51</v>
      </c>
      <c r="W1394" t="s">
        <v>91</v>
      </c>
      <c r="X1394" t="s">
        <v>178</v>
      </c>
      <c r="Y1394" t="s">
        <v>133</v>
      </c>
      <c r="AA1394" t="s">
        <v>41</v>
      </c>
      <c r="AB1394" t="s">
        <v>1421</v>
      </c>
      <c r="AC1394" t="s">
        <v>84</v>
      </c>
      <c r="AD1394" t="s">
        <v>85</v>
      </c>
      <c r="AE1394" t="s">
        <v>97</v>
      </c>
    </row>
    <row r="1395" spans="5:46" x14ac:dyDescent="0.4">
      <c r="E1395">
        <v>1</v>
      </c>
      <c r="F1395">
        <v>863</v>
      </c>
      <c r="G1395" t="s">
        <v>25</v>
      </c>
      <c r="H1395" s="1">
        <v>45569.571527777778</v>
      </c>
      <c r="I1395" t="s">
        <v>26</v>
      </c>
      <c r="K1395" t="s">
        <v>237</v>
      </c>
      <c r="L1395" t="s">
        <v>1400</v>
      </c>
      <c r="M1395" t="s">
        <v>56</v>
      </c>
      <c r="N1395" t="s">
        <v>30</v>
      </c>
      <c r="O1395" t="s">
        <v>31</v>
      </c>
      <c r="Q1395" t="s">
        <v>123</v>
      </c>
      <c r="R1395" t="s">
        <v>34</v>
      </c>
      <c r="S1395" t="s">
        <v>74</v>
      </c>
      <c r="T1395" t="s">
        <v>61</v>
      </c>
      <c r="U1395" t="s">
        <v>50</v>
      </c>
      <c r="V1395" t="s">
        <v>63</v>
      </c>
      <c r="W1395" t="s">
        <v>38</v>
      </c>
      <c r="Z1395" t="s">
        <v>40</v>
      </c>
      <c r="AA1395" t="s">
        <v>41</v>
      </c>
      <c r="AB1395" t="s">
        <v>699</v>
      </c>
      <c r="AC1395" t="s">
        <v>43</v>
      </c>
    </row>
    <row r="1396" spans="5:46" x14ac:dyDescent="0.4">
      <c r="E1396">
        <v>1</v>
      </c>
      <c r="F1396">
        <v>863</v>
      </c>
      <c r="G1396" t="s">
        <v>25</v>
      </c>
      <c r="H1396" s="1">
        <v>45569.571527777778</v>
      </c>
      <c r="I1396" t="s">
        <v>26</v>
      </c>
      <c r="K1396" t="s">
        <v>237</v>
      </c>
      <c r="L1396" t="s">
        <v>1400</v>
      </c>
      <c r="M1396" t="s">
        <v>73</v>
      </c>
      <c r="N1396" t="s">
        <v>30</v>
      </c>
      <c r="O1396" t="s">
        <v>31</v>
      </c>
      <c r="Q1396" t="s">
        <v>1422</v>
      </c>
      <c r="R1396" t="s">
        <v>47</v>
      </c>
      <c r="S1396" t="s">
        <v>48</v>
      </c>
      <c r="T1396" t="s">
        <v>62</v>
      </c>
      <c r="U1396" t="s">
        <v>63</v>
      </c>
      <c r="V1396" t="s">
        <v>68</v>
      </c>
      <c r="W1396" t="s">
        <v>70</v>
      </c>
      <c r="X1396" t="s">
        <v>109</v>
      </c>
      <c r="Y1396" t="s">
        <v>72</v>
      </c>
      <c r="Z1396" t="s">
        <v>40</v>
      </c>
      <c r="AA1396" t="s">
        <v>41</v>
      </c>
      <c r="AB1396" t="s">
        <v>1423</v>
      </c>
      <c r="AC1396" t="s">
        <v>78</v>
      </c>
    </row>
    <row r="1397" spans="5:46" x14ac:dyDescent="0.4">
      <c r="E1397">
        <v>1</v>
      </c>
      <c r="F1397">
        <v>863</v>
      </c>
      <c r="G1397" t="s">
        <v>25</v>
      </c>
      <c r="H1397" s="1">
        <v>45569.571527777778</v>
      </c>
      <c r="I1397" t="s">
        <v>26</v>
      </c>
      <c r="K1397" t="s">
        <v>142</v>
      </c>
      <c r="L1397" t="s">
        <v>1400</v>
      </c>
      <c r="M1397" t="s">
        <v>56</v>
      </c>
      <c r="N1397" t="s">
        <v>30</v>
      </c>
      <c r="O1397" t="s">
        <v>58</v>
      </c>
      <c r="P1397" t="s">
        <v>59</v>
      </c>
      <c r="R1397" t="s">
        <v>154</v>
      </c>
      <c r="S1397" t="s">
        <v>49</v>
      </c>
      <c r="T1397" t="s">
        <v>101</v>
      </c>
      <c r="U1397" t="s">
        <v>1424</v>
      </c>
      <c r="W1397" t="s">
        <v>64</v>
      </c>
      <c r="Z1397" t="s">
        <v>40</v>
      </c>
      <c r="AA1397" t="s">
        <v>41</v>
      </c>
      <c r="AB1397" t="s">
        <v>1425</v>
      </c>
      <c r="AC1397" t="s">
        <v>77</v>
      </c>
      <c r="AD1397" t="s">
        <v>78</v>
      </c>
      <c r="AE1397" t="s">
        <v>79</v>
      </c>
      <c r="AF1397" t="s">
        <v>80</v>
      </c>
      <c r="AG1397" t="s">
        <v>93</v>
      </c>
      <c r="AH1397" t="s">
        <v>43</v>
      </c>
      <c r="AI1397" t="s">
        <v>44</v>
      </c>
      <c r="AJ1397" t="s">
        <v>94</v>
      </c>
      <c r="AK1397" t="s">
        <v>95</v>
      </c>
      <c r="AL1397" t="s">
        <v>96</v>
      </c>
      <c r="AM1397" t="s">
        <v>81</v>
      </c>
      <c r="AN1397" t="s">
        <v>82</v>
      </c>
      <c r="AO1397" t="s">
        <v>83</v>
      </c>
      <c r="AP1397" t="s">
        <v>84</v>
      </c>
      <c r="AQ1397" t="s">
        <v>85</v>
      </c>
      <c r="AR1397" t="s">
        <v>97</v>
      </c>
      <c r="AS1397" t="s">
        <v>174</v>
      </c>
      <c r="AT1397" t="s">
        <v>1426</v>
      </c>
    </row>
    <row r="1398" spans="5:46" x14ac:dyDescent="0.4">
      <c r="E1398">
        <v>1</v>
      </c>
      <c r="F1398">
        <v>863</v>
      </c>
      <c r="G1398" t="s">
        <v>25</v>
      </c>
      <c r="H1398" s="1">
        <v>45569.571527777778</v>
      </c>
      <c r="I1398" t="s">
        <v>26</v>
      </c>
      <c r="K1398" t="s">
        <v>237</v>
      </c>
      <c r="L1398" t="s">
        <v>1400</v>
      </c>
      <c r="M1398" t="s">
        <v>56</v>
      </c>
      <c r="N1398" t="s">
        <v>66</v>
      </c>
      <c r="O1398" t="s">
        <v>31</v>
      </c>
      <c r="Q1398" t="s">
        <v>88</v>
      </c>
      <c r="R1398" t="s">
        <v>74</v>
      </c>
      <c r="S1398" t="s">
        <v>49</v>
      </c>
      <c r="T1398" t="s">
        <v>101</v>
      </c>
      <c r="U1398" t="s">
        <v>51</v>
      </c>
      <c r="V1398" t="s">
        <v>1427</v>
      </c>
      <c r="W1398" t="s">
        <v>70</v>
      </c>
      <c r="X1398" t="s">
        <v>109</v>
      </c>
      <c r="Y1398" t="s">
        <v>1428</v>
      </c>
      <c r="Z1398" t="s">
        <v>40</v>
      </c>
      <c r="AA1398" t="s">
        <v>54</v>
      </c>
      <c r="AT1398" t="s">
        <v>1429</v>
      </c>
    </row>
    <row r="1399" spans="5:46" x14ac:dyDescent="0.4">
      <c r="E1399">
        <v>1</v>
      </c>
      <c r="F1399">
        <v>863</v>
      </c>
      <c r="G1399" t="s">
        <v>25</v>
      </c>
      <c r="H1399" s="1">
        <v>45569.571527777778</v>
      </c>
      <c r="I1399" t="s">
        <v>26</v>
      </c>
      <c r="K1399" t="s">
        <v>142</v>
      </c>
      <c r="L1399" t="s">
        <v>1400</v>
      </c>
      <c r="M1399" t="s">
        <v>56</v>
      </c>
      <c r="N1399" t="s">
        <v>66</v>
      </c>
      <c r="O1399" t="s">
        <v>58</v>
      </c>
      <c r="P1399" t="s">
        <v>108</v>
      </c>
      <c r="R1399" t="s">
        <v>154</v>
      </c>
      <c r="S1399" t="s">
        <v>48</v>
      </c>
      <c r="T1399" t="s">
        <v>101</v>
      </c>
      <c r="U1399" t="s">
        <v>102</v>
      </c>
      <c r="V1399" t="s">
        <v>63</v>
      </c>
      <c r="W1399" t="s">
        <v>52</v>
      </c>
      <c r="X1399" t="s">
        <v>91</v>
      </c>
      <c r="Y1399" t="s">
        <v>38</v>
      </c>
      <c r="Z1399" t="s">
        <v>180</v>
      </c>
    </row>
    <row r="1400" spans="5:46" x14ac:dyDescent="0.4">
      <c r="E1400">
        <v>1</v>
      </c>
      <c r="F1400">
        <v>863</v>
      </c>
      <c r="G1400" t="s">
        <v>25</v>
      </c>
      <c r="H1400" s="1">
        <v>45569.571527777778</v>
      </c>
      <c r="I1400" t="s">
        <v>26</v>
      </c>
      <c r="K1400" t="s">
        <v>142</v>
      </c>
      <c r="L1400" t="s">
        <v>1400</v>
      </c>
      <c r="M1400" t="s">
        <v>73</v>
      </c>
      <c r="N1400" t="s">
        <v>57</v>
      </c>
      <c r="O1400" t="s">
        <v>58</v>
      </c>
      <c r="P1400" t="s">
        <v>108</v>
      </c>
      <c r="R1400" t="s">
        <v>61</v>
      </c>
      <c r="U1400" t="s">
        <v>36</v>
      </c>
      <c r="V1400" t="s">
        <v>68</v>
      </c>
      <c r="W1400" t="s">
        <v>52</v>
      </c>
      <c r="Z1400" t="s">
        <v>40</v>
      </c>
      <c r="AA1400" t="s">
        <v>41</v>
      </c>
      <c r="AB1400" t="s">
        <v>309</v>
      </c>
      <c r="AC1400" t="s">
        <v>77</v>
      </c>
      <c r="AD1400" t="s">
        <v>78</v>
      </c>
      <c r="AE1400" t="s">
        <v>79</v>
      </c>
      <c r="AF1400" t="s">
        <v>80</v>
      </c>
      <c r="AG1400" t="s">
        <v>93</v>
      </c>
      <c r="AH1400" t="s">
        <v>94</v>
      </c>
      <c r="AI1400" t="s">
        <v>96</v>
      </c>
      <c r="AJ1400" t="s">
        <v>81</v>
      </c>
      <c r="AK1400" t="s">
        <v>83</v>
      </c>
      <c r="AL1400" t="s">
        <v>84</v>
      </c>
      <c r="AM1400" t="s">
        <v>85</v>
      </c>
      <c r="AN1400" t="s">
        <v>97</v>
      </c>
    </row>
    <row r="1401" spans="5:46" x14ac:dyDescent="0.4">
      <c r="E1401">
        <v>1</v>
      </c>
      <c r="F1401">
        <v>863</v>
      </c>
      <c r="G1401" t="s">
        <v>25</v>
      </c>
      <c r="H1401" s="1">
        <v>45569.571527777778</v>
      </c>
      <c r="I1401" t="s">
        <v>26</v>
      </c>
      <c r="K1401" t="s">
        <v>142</v>
      </c>
      <c r="L1401" t="s">
        <v>1400</v>
      </c>
      <c r="M1401" t="s">
        <v>73</v>
      </c>
      <c r="N1401" t="s">
        <v>57</v>
      </c>
      <c r="O1401" t="s">
        <v>58</v>
      </c>
      <c r="P1401" t="s">
        <v>134</v>
      </c>
      <c r="R1401" t="s">
        <v>34</v>
      </c>
      <c r="S1401" t="s">
        <v>74</v>
      </c>
      <c r="T1401" t="s">
        <v>117</v>
      </c>
      <c r="U1401" t="s">
        <v>50</v>
      </c>
      <c r="V1401" t="s">
        <v>102</v>
      </c>
      <c r="W1401" t="s">
        <v>75</v>
      </c>
      <c r="X1401" t="s">
        <v>91</v>
      </c>
      <c r="Y1401" t="s">
        <v>111</v>
      </c>
      <c r="Z1401" t="s">
        <v>40</v>
      </c>
      <c r="AA1401" t="s">
        <v>41</v>
      </c>
      <c r="AB1401" t="s">
        <v>1430</v>
      </c>
      <c r="AC1401" t="s">
        <v>77</v>
      </c>
      <c r="AD1401" t="s">
        <v>78</v>
      </c>
      <c r="AE1401" t="s">
        <v>79</v>
      </c>
      <c r="AF1401" t="s">
        <v>96</v>
      </c>
      <c r="AG1401" t="s">
        <v>84</v>
      </c>
      <c r="AH1401" t="s">
        <v>85</v>
      </c>
      <c r="AI1401" t="s">
        <v>97</v>
      </c>
      <c r="AJ1401" t="s">
        <v>174</v>
      </c>
    </row>
    <row r="1402" spans="5:46" x14ac:dyDescent="0.4">
      <c r="E1402">
        <v>1</v>
      </c>
      <c r="F1402">
        <v>863</v>
      </c>
      <c r="G1402" t="s">
        <v>25</v>
      </c>
      <c r="H1402" s="1">
        <v>45569.570833333331</v>
      </c>
      <c r="I1402" t="s">
        <v>26</v>
      </c>
      <c r="K1402" t="s">
        <v>142</v>
      </c>
      <c r="L1402" t="s">
        <v>1400</v>
      </c>
      <c r="M1402" t="s">
        <v>29</v>
      </c>
      <c r="N1402" t="s">
        <v>30</v>
      </c>
      <c r="O1402" t="s">
        <v>58</v>
      </c>
      <c r="P1402" t="s">
        <v>134</v>
      </c>
      <c r="R1402" t="s">
        <v>74</v>
      </c>
      <c r="S1402" t="s">
        <v>49</v>
      </c>
      <c r="T1402" t="s">
        <v>90</v>
      </c>
      <c r="U1402" t="s">
        <v>103</v>
      </c>
      <c r="V1402" t="s">
        <v>37</v>
      </c>
      <c r="W1402" t="s">
        <v>64</v>
      </c>
      <c r="X1402" t="s">
        <v>125</v>
      </c>
      <c r="Y1402" t="s">
        <v>99</v>
      </c>
      <c r="Z1402" t="s">
        <v>40</v>
      </c>
      <c r="AA1402" t="s">
        <v>41</v>
      </c>
      <c r="AB1402" t="s">
        <v>1431</v>
      </c>
      <c r="AC1402" t="s">
        <v>77</v>
      </c>
      <c r="AD1402" t="s">
        <v>83</v>
      </c>
    </row>
    <row r="1403" spans="5:46" x14ac:dyDescent="0.4">
      <c r="E1403">
        <v>1</v>
      </c>
      <c r="F1403">
        <v>863</v>
      </c>
      <c r="G1403" t="s">
        <v>25</v>
      </c>
      <c r="H1403" s="1">
        <v>45569.570833333331</v>
      </c>
      <c r="I1403" t="s">
        <v>26</v>
      </c>
      <c r="K1403" t="s">
        <v>237</v>
      </c>
      <c r="L1403" t="s">
        <v>1400</v>
      </c>
      <c r="M1403" t="s">
        <v>29</v>
      </c>
      <c r="N1403" t="s">
        <v>122</v>
      </c>
      <c r="O1403" t="s">
        <v>31</v>
      </c>
      <c r="Q1403" t="s">
        <v>114</v>
      </c>
      <c r="R1403" t="s">
        <v>74</v>
      </c>
      <c r="S1403" t="s">
        <v>61</v>
      </c>
      <c r="U1403" t="s">
        <v>36</v>
      </c>
      <c r="V1403" t="s">
        <v>102</v>
      </c>
      <c r="W1403" t="s">
        <v>52</v>
      </c>
      <c r="X1403" t="s">
        <v>75</v>
      </c>
      <c r="Z1403" t="s">
        <v>40</v>
      </c>
      <c r="AA1403" t="s">
        <v>54</v>
      </c>
    </row>
    <row r="1404" spans="5:46" x14ac:dyDescent="0.4">
      <c r="E1404">
        <v>1</v>
      </c>
      <c r="F1404">
        <v>863</v>
      </c>
      <c r="G1404" t="s">
        <v>25</v>
      </c>
      <c r="H1404" s="1">
        <v>45569.570833333331</v>
      </c>
      <c r="I1404" t="s">
        <v>26</v>
      </c>
      <c r="K1404" t="s">
        <v>142</v>
      </c>
      <c r="L1404" t="s">
        <v>1400</v>
      </c>
      <c r="M1404" t="s">
        <v>56</v>
      </c>
      <c r="N1404" t="s">
        <v>30</v>
      </c>
      <c r="O1404" t="s">
        <v>58</v>
      </c>
      <c r="P1404" t="s">
        <v>59</v>
      </c>
      <c r="R1404" t="s">
        <v>74</v>
      </c>
      <c r="S1404" t="s">
        <v>35</v>
      </c>
      <c r="T1404" t="s">
        <v>101</v>
      </c>
      <c r="U1404" t="s">
        <v>50</v>
      </c>
      <c r="V1404" t="s">
        <v>115</v>
      </c>
      <c r="W1404" t="s">
        <v>64</v>
      </c>
      <c r="X1404" t="s">
        <v>52</v>
      </c>
      <c r="Y1404" t="s">
        <v>38</v>
      </c>
      <c r="Z1404" t="s">
        <v>40</v>
      </c>
      <c r="AA1404" t="s">
        <v>54</v>
      </c>
    </row>
    <row r="1405" spans="5:46" x14ac:dyDescent="0.4">
      <c r="E1405">
        <v>1</v>
      </c>
      <c r="F1405">
        <v>863</v>
      </c>
      <c r="G1405" t="s">
        <v>25</v>
      </c>
      <c r="H1405" s="1">
        <v>45569.570833333331</v>
      </c>
      <c r="I1405" t="s">
        <v>26</v>
      </c>
      <c r="K1405" t="s">
        <v>142</v>
      </c>
      <c r="L1405" t="s">
        <v>1400</v>
      </c>
      <c r="M1405" t="s">
        <v>56</v>
      </c>
      <c r="N1405" t="s">
        <v>30</v>
      </c>
      <c r="O1405" t="s">
        <v>58</v>
      </c>
      <c r="P1405" t="s">
        <v>32</v>
      </c>
      <c r="R1405" t="s">
        <v>61</v>
      </c>
      <c r="S1405" t="s">
        <v>48</v>
      </c>
      <c r="T1405" t="s">
        <v>110</v>
      </c>
      <c r="U1405" t="s">
        <v>51</v>
      </c>
      <c r="V1405" t="s">
        <v>115</v>
      </c>
      <c r="W1405" t="s">
        <v>64</v>
      </c>
      <c r="X1405" t="s">
        <v>52</v>
      </c>
      <c r="Y1405" t="s">
        <v>125</v>
      </c>
      <c r="Z1405" t="s">
        <v>40</v>
      </c>
      <c r="AA1405" t="s">
        <v>41</v>
      </c>
      <c r="AB1405" t="s">
        <v>1350</v>
      </c>
      <c r="AC1405" t="s">
        <v>77</v>
      </c>
      <c r="AD1405" t="s">
        <v>84</v>
      </c>
      <c r="AE1405" t="s">
        <v>85</v>
      </c>
    </row>
    <row r="1406" spans="5:46" ht="56.25" x14ac:dyDescent="0.4">
      <c r="E1406">
        <v>1</v>
      </c>
      <c r="F1406">
        <v>863</v>
      </c>
      <c r="G1406" t="s">
        <v>25</v>
      </c>
      <c r="H1406" s="1">
        <v>45569.570833333331</v>
      </c>
      <c r="I1406" t="s">
        <v>26</v>
      </c>
      <c r="K1406" t="s">
        <v>142</v>
      </c>
      <c r="L1406" t="s">
        <v>1400</v>
      </c>
      <c r="M1406" t="s">
        <v>144</v>
      </c>
      <c r="N1406" t="s">
        <v>30</v>
      </c>
      <c r="O1406" t="s">
        <v>31</v>
      </c>
      <c r="Q1406" t="s">
        <v>88</v>
      </c>
      <c r="R1406" t="s">
        <v>47</v>
      </c>
      <c r="S1406" t="s">
        <v>89</v>
      </c>
      <c r="T1406" t="s">
        <v>101</v>
      </c>
      <c r="U1406" t="s">
        <v>63</v>
      </c>
      <c r="V1406" t="s">
        <v>115</v>
      </c>
      <c r="W1406" t="s">
        <v>99</v>
      </c>
      <c r="X1406" t="s">
        <v>70</v>
      </c>
      <c r="Y1406" t="s">
        <v>109</v>
      </c>
      <c r="Z1406" t="s">
        <v>40</v>
      </c>
      <c r="AA1406" t="s">
        <v>41</v>
      </c>
      <c r="AB1406" s="2" t="s">
        <v>420</v>
      </c>
      <c r="AC1406" t="s">
        <v>83</v>
      </c>
    </row>
    <row r="1407" spans="5:46" x14ac:dyDescent="0.4">
      <c r="E1407">
        <v>1</v>
      </c>
      <c r="F1407">
        <v>863</v>
      </c>
      <c r="G1407" t="s">
        <v>25</v>
      </c>
      <c r="H1407" s="1">
        <v>45569.570833333331</v>
      </c>
      <c r="I1407" t="s">
        <v>26</v>
      </c>
      <c r="K1407" t="s">
        <v>237</v>
      </c>
      <c r="L1407" t="s">
        <v>1400</v>
      </c>
      <c r="M1407" t="s">
        <v>56</v>
      </c>
      <c r="N1407" t="s">
        <v>30</v>
      </c>
      <c r="O1407" t="s">
        <v>58</v>
      </c>
      <c r="P1407" t="s">
        <v>32</v>
      </c>
      <c r="R1407" t="s">
        <v>60</v>
      </c>
      <c r="S1407" t="s">
        <v>61</v>
      </c>
      <c r="T1407" t="s">
        <v>90</v>
      </c>
      <c r="U1407" t="s">
        <v>50</v>
      </c>
      <c r="V1407" t="s">
        <v>103</v>
      </c>
      <c r="W1407" t="s">
        <v>52</v>
      </c>
      <c r="X1407" t="s">
        <v>53</v>
      </c>
      <c r="Y1407" t="s">
        <v>70</v>
      </c>
      <c r="Z1407" t="s">
        <v>40</v>
      </c>
      <c r="AA1407" t="s">
        <v>41</v>
      </c>
      <c r="AB1407" t="s">
        <v>1432</v>
      </c>
      <c r="AC1407" t="s">
        <v>43</v>
      </c>
      <c r="AD1407" t="s">
        <v>44</v>
      </c>
      <c r="AE1407" t="s">
        <v>81</v>
      </c>
      <c r="AF1407" t="s">
        <v>82</v>
      </c>
    </row>
    <row r="1408" spans="5:46" x14ac:dyDescent="0.4">
      <c r="E1408">
        <v>1</v>
      </c>
      <c r="F1408">
        <v>863</v>
      </c>
      <c r="G1408" t="s">
        <v>25</v>
      </c>
      <c r="H1408" s="1">
        <v>45569.570833333331</v>
      </c>
      <c r="I1408" t="s">
        <v>26</v>
      </c>
      <c r="K1408" t="s">
        <v>237</v>
      </c>
      <c r="L1408" t="s">
        <v>1400</v>
      </c>
      <c r="M1408" t="s">
        <v>56</v>
      </c>
      <c r="N1408" t="s">
        <v>30</v>
      </c>
      <c r="O1408" t="s">
        <v>58</v>
      </c>
      <c r="P1408" t="s">
        <v>108</v>
      </c>
      <c r="R1408" t="s">
        <v>61</v>
      </c>
      <c r="S1408" t="s">
        <v>101</v>
      </c>
      <c r="U1408" t="s">
        <v>50</v>
      </c>
      <c r="W1408" t="s">
        <v>71</v>
      </c>
      <c r="Z1408" t="s">
        <v>40</v>
      </c>
      <c r="AA1408" t="s">
        <v>41</v>
      </c>
      <c r="AB1408" t="s">
        <v>322</v>
      </c>
      <c r="AC1408" t="s">
        <v>44</v>
      </c>
    </row>
    <row r="1409" spans="5:46" x14ac:dyDescent="0.4">
      <c r="E1409">
        <v>1</v>
      </c>
      <c r="F1409">
        <v>863</v>
      </c>
      <c r="G1409" t="s">
        <v>25</v>
      </c>
      <c r="H1409" s="1">
        <v>45569.570833333331</v>
      </c>
      <c r="I1409" t="s">
        <v>26</v>
      </c>
      <c r="K1409" t="s">
        <v>142</v>
      </c>
      <c r="L1409" t="s">
        <v>1400</v>
      </c>
      <c r="M1409" t="s">
        <v>29</v>
      </c>
      <c r="N1409" t="s">
        <v>122</v>
      </c>
      <c r="O1409" t="s">
        <v>58</v>
      </c>
      <c r="P1409" t="s">
        <v>108</v>
      </c>
      <c r="R1409" t="s">
        <v>61</v>
      </c>
      <c r="S1409" t="s">
        <v>35</v>
      </c>
      <c r="T1409" t="s">
        <v>62</v>
      </c>
      <c r="U1409" t="s">
        <v>50</v>
      </c>
      <c r="V1409" t="s">
        <v>63</v>
      </c>
      <c r="W1409" t="s">
        <v>52</v>
      </c>
      <c r="X1409" t="s">
        <v>75</v>
      </c>
      <c r="Y1409" t="s">
        <v>38</v>
      </c>
      <c r="Z1409" t="s">
        <v>40</v>
      </c>
      <c r="AA1409" t="s">
        <v>54</v>
      </c>
      <c r="AT1409" t="s">
        <v>1433</v>
      </c>
    </row>
    <row r="1410" spans="5:46" x14ac:dyDescent="0.4">
      <c r="E1410">
        <v>1</v>
      </c>
      <c r="F1410">
        <v>863</v>
      </c>
      <c r="G1410" t="s">
        <v>25</v>
      </c>
      <c r="H1410" s="1">
        <v>45569.570833333331</v>
      </c>
      <c r="I1410" t="s">
        <v>26</v>
      </c>
      <c r="K1410" t="s">
        <v>142</v>
      </c>
      <c r="L1410" t="s">
        <v>1400</v>
      </c>
      <c r="M1410" t="s">
        <v>73</v>
      </c>
      <c r="N1410" t="s">
        <v>30</v>
      </c>
      <c r="O1410" t="s">
        <v>58</v>
      </c>
      <c r="P1410" t="s">
        <v>108</v>
      </c>
      <c r="R1410" t="s">
        <v>74</v>
      </c>
      <c r="S1410" t="s">
        <v>49</v>
      </c>
      <c r="T1410" t="s">
        <v>101</v>
      </c>
      <c r="U1410" t="s">
        <v>50</v>
      </c>
      <c r="V1410" t="s">
        <v>103</v>
      </c>
      <c r="W1410" t="s">
        <v>64</v>
      </c>
      <c r="X1410" t="s">
        <v>52</v>
      </c>
      <c r="Y1410" t="s">
        <v>39</v>
      </c>
      <c r="Z1410" t="s">
        <v>40</v>
      </c>
      <c r="AA1410" t="s">
        <v>41</v>
      </c>
      <c r="AB1410" t="s">
        <v>1434</v>
      </c>
      <c r="AC1410" t="s">
        <v>81</v>
      </c>
    </row>
    <row r="1411" spans="5:46" x14ac:dyDescent="0.4">
      <c r="E1411">
        <v>1</v>
      </c>
      <c r="F1411">
        <v>863</v>
      </c>
      <c r="G1411" t="s">
        <v>25</v>
      </c>
      <c r="H1411" s="1">
        <v>45569.570833333331</v>
      </c>
      <c r="I1411" t="s">
        <v>26</v>
      </c>
      <c r="K1411" t="s">
        <v>142</v>
      </c>
      <c r="L1411" t="s">
        <v>1400</v>
      </c>
      <c r="M1411" t="s">
        <v>29</v>
      </c>
      <c r="N1411" t="s">
        <v>30</v>
      </c>
      <c r="O1411" t="s">
        <v>58</v>
      </c>
      <c r="P1411" t="s">
        <v>108</v>
      </c>
      <c r="R1411" t="s">
        <v>34</v>
      </c>
      <c r="S1411" t="s">
        <v>74</v>
      </c>
      <c r="T1411" t="s">
        <v>48</v>
      </c>
      <c r="U1411" t="s">
        <v>50</v>
      </c>
      <c r="V1411" t="s">
        <v>103</v>
      </c>
      <c r="W1411" t="s">
        <v>105</v>
      </c>
      <c r="X1411" t="s">
        <v>91</v>
      </c>
      <c r="Y1411" t="s">
        <v>38</v>
      </c>
      <c r="Z1411" t="s">
        <v>40</v>
      </c>
      <c r="AA1411" t="s">
        <v>41</v>
      </c>
      <c r="AB1411" t="s">
        <v>1435</v>
      </c>
      <c r="AC1411" t="s">
        <v>81</v>
      </c>
    </row>
    <row r="1412" spans="5:46" x14ac:dyDescent="0.4">
      <c r="E1412">
        <v>1</v>
      </c>
      <c r="F1412">
        <v>863</v>
      </c>
      <c r="G1412" t="s">
        <v>25</v>
      </c>
      <c r="H1412" s="1">
        <v>45569.570138888892</v>
      </c>
      <c r="I1412" t="s">
        <v>26</v>
      </c>
      <c r="K1412" t="s">
        <v>142</v>
      </c>
      <c r="L1412" t="s">
        <v>1400</v>
      </c>
      <c r="M1412" t="s">
        <v>73</v>
      </c>
      <c r="N1412" t="s">
        <v>57</v>
      </c>
      <c r="O1412" t="s">
        <v>58</v>
      </c>
      <c r="P1412" t="s">
        <v>108</v>
      </c>
      <c r="R1412" t="s">
        <v>90</v>
      </c>
      <c r="U1412" t="s">
        <v>50</v>
      </c>
      <c r="W1412" t="s">
        <v>38</v>
      </c>
      <c r="Z1412" t="s">
        <v>40</v>
      </c>
      <c r="AA1412" t="s">
        <v>54</v>
      </c>
    </row>
    <row r="1413" spans="5:46" x14ac:dyDescent="0.4">
      <c r="E1413">
        <v>1</v>
      </c>
      <c r="F1413">
        <v>863</v>
      </c>
      <c r="G1413" t="s">
        <v>25</v>
      </c>
      <c r="H1413" s="1">
        <v>45569.570138888892</v>
      </c>
      <c r="I1413" t="s">
        <v>26</v>
      </c>
      <c r="K1413" t="s">
        <v>237</v>
      </c>
      <c r="L1413" t="s">
        <v>1400</v>
      </c>
      <c r="M1413" t="s">
        <v>56</v>
      </c>
      <c r="N1413" t="s">
        <v>30</v>
      </c>
      <c r="O1413" t="s">
        <v>31</v>
      </c>
      <c r="Q1413" t="s">
        <v>123</v>
      </c>
      <c r="R1413" t="s">
        <v>47</v>
      </c>
      <c r="U1413" t="s">
        <v>50</v>
      </c>
      <c r="W1413" t="s">
        <v>91</v>
      </c>
      <c r="X1413" t="s">
        <v>70</v>
      </c>
      <c r="Z1413" t="s">
        <v>40</v>
      </c>
      <c r="AA1413" t="s">
        <v>41</v>
      </c>
      <c r="AB1413" t="s">
        <v>1436</v>
      </c>
      <c r="AC1413" t="s">
        <v>44</v>
      </c>
    </row>
    <row r="1414" spans="5:46" x14ac:dyDescent="0.4">
      <c r="E1414">
        <v>1</v>
      </c>
      <c r="F1414">
        <v>863</v>
      </c>
      <c r="G1414" t="s">
        <v>25</v>
      </c>
      <c r="H1414" s="1">
        <v>45569.570138888892</v>
      </c>
      <c r="I1414" t="s">
        <v>26</v>
      </c>
      <c r="K1414" t="s">
        <v>55</v>
      </c>
      <c r="L1414" t="s">
        <v>1400</v>
      </c>
      <c r="M1414" t="s">
        <v>56</v>
      </c>
      <c r="N1414" t="s">
        <v>30</v>
      </c>
      <c r="O1414" t="s">
        <v>58</v>
      </c>
      <c r="P1414" t="s">
        <v>59</v>
      </c>
      <c r="R1414" t="s">
        <v>33</v>
      </c>
      <c r="S1414" t="s">
        <v>34</v>
      </c>
      <c r="T1414" t="s">
        <v>101</v>
      </c>
      <c r="U1414" t="s">
        <v>50</v>
      </c>
      <c r="V1414" t="s">
        <v>115</v>
      </c>
      <c r="W1414" t="s">
        <v>38</v>
      </c>
      <c r="X1414" t="s">
        <v>70</v>
      </c>
      <c r="Z1414" t="s">
        <v>40</v>
      </c>
      <c r="AA1414" t="s">
        <v>54</v>
      </c>
    </row>
    <row r="1415" spans="5:46" x14ac:dyDescent="0.4">
      <c r="E1415">
        <v>1</v>
      </c>
      <c r="F1415">
        <v>863</v>
      </c>
      <c r="G1415" t="s">
        <v>25</v>
      </c>
      <c r="H1415" s="1">
        <v>45569.570138888892</v>
      </c>
      <c r="I1415" t="s">
        <v>26</v>
      </c>
      <c r="K1415" t="s">
        <v>237</v>
      </c>
      <c r="L1415" t="s">
        <v>1400</v>
      </c>
      <c r="M1415" t="s">
        <v>56</v>
      </c>
      <c r="N1415" t="s">
        <v>66</v>
      </c>
      <c r="O1415" t="s">
        <v>58</v>
      </c>
      <c r="P1415" t="s">
        <v>59</v>
      </c>
      <c r="R1415" t="s">
        <v>60</v>
      </c>
      <c r="S1415" t="s">
        <v>74</v>
      </c>
      <c r="T1415" t="s">
        <v>101</v>
      </c>
      <c r="U1415" t="s">
        <v>50</v>
      </c>
      <c r="V1415" t="s">
        <v>68</v>
      </c>
      <c r="W1415" t="s">
        <v>75</v>
      </c>
      <c r="X1415" t="s">
        <v>105</v>
      </c>
      <c r="Y1415" t="s">
        <v>106</v>
      </c>
      <c r="Z1415" t="s">
        <v>180</v>
      </c>
      <c r="AT1415" t="s">
        <v>1437</v>
      </c>
    </row>
    <row r="1416" spans="5:46" x14ac:dyDescent="0.4">
      <c r="E1416">
        <v>1</v>
      </c>
      <c r="F1416">
        <v>863</v>
      </c>
      <c r="G1416" t="s">
        <v>25</v>
      </c>
      <c r="H1416" s="1">
        <v>45569.570138888892</v>
      </c>
      <c r="I1416" t="s">
        <v>26</v>
      </c>
      <c r="K1416" t="s">
        <v>142</v>
      </c>
      <c r="L1416" t="s">
        <v>1400</v>
      </c>
      <c r="M1416" t="s">
        <v>56</v>
      </c>
      <c r="N1416" t="s">
        <v>30</v>
      </c>
      <c r="O1416" t="s">
        <v>58</v>
      </c>
      <c r="P1416" t="s">
        <v>108</v>
      </c>
      <c r="R1416" t="s">
        <v>35</v>
      </c>
      <c r="S1416" t="s">
        <v>118</v>
      </c>
      <c r="U1416" t="s">
        <v>50</v>
      </c>
      <c r="Z1416" t="s">
        <v>40</v>
      </c>
      <c r="AA1416" t="s">
        <v>54</v>
      </c>
      <c r="AT1416" t="s">
        <v>468</v>
      </c>
    </row>
    <row r="1417" spans="5:46" x14ac:dyDescent="0.4">
      <c r="E1417">
        <v>1</v>
      </c>
      <c r="F1417">
        <v>863</v>
      </c>
      <c r="G1417" t="s">
        <v>25</v>
      </c>
      <c r="H1417" s="1">
        <v>45569.570138888892</v>
      </c>
      <c r="I1417" t="s">
        <v>26</v>
      </c>
      <c r="K1417" t="s">
        <v>142</v>
      </c>
      <c r="L1417" t="s">
        <v>1400</v>
      </c>
      <c r="M1417" t="s">
        <v>56</v>
      </c>
      <c r="N1417" t="s">
        <v>57</v>
      </c>
      <c r="O1417" t="s">
        <v>58</v>
      </c>
      <c r="P1417" t="s">
        <v>108</v>
      </c>
      <c r="R1417" t="s">
        <v>74</v>
      </c>
      <c r="S1417" t="s">
        <v>117</v>
      </c>
      <c r="T1417" t="s">
        <v>90</v>
      </c>
      <c r="U1417" t="s">
        <v>50</v>
      </c>
      <c r="V1417" t="s">
        <v>37</v>
      </c>
      <c r="W1417" t="s">
        <v>75</v>
      </c>
      <c r="X1417" t="s">
        <v>105</v>
      </c>
      <c r="Y1417" t="s">
        <v>109</v>
      </c>
      <c r="Z1417" t="s">
        <v>40</v>
      </c>
      <c r="AA1417" t="s">
        <v>54</v>
      </c>
    </row>
    <row r="1418" spans="5:46" x14ac:dyDescent="0.4">
      <c r="E1418">
        <v>1</v>
      </c>
      <c r="F1418">
        <v>863</v>
      </c>
      <c r="G1418" t="s">
        <v>25</v>
      </c>
      <c r="H1418" s="1">
        <v>45569.570138888892</v>
      </c>
      <c r="I1418" t="s">
        <v>26</v>
      </c>
      <c r="K1418" t="s">
        <v>55</v>
      </c>
      <c r="L1418" t="s">
        <v>1400</v>
      </c>
      <c r="M1418" t="s">
        <v>73</v>
      </c>
      <c r="N1418" t="s">
        <v>30</v>
      </c>
      <c r="O1418" t="s">
        <v>58</v>
      </c>
      <c r="P1418" t="s">
        <v>108</v>
      </c>
      <c r="R1418" t="s">
        <v>89</v>
      </c>
      <c r="U1418" t="s">
        <v>50</v>
      </c>
      <c r="W1418" t="s">
        <v>52</v>
      </c>
      <c r="Z1418" t="s">
        <v>40</v>
      </c>
      <c r="AA1418" t="s">
        <v>54</v>
      </c>
    </row>
    <row r="1419" spans="5:46" x14ac:dyDescent="0.4">
      <c r="E1419">
        <v>1</v>
      </c>
      <c r="F1419">
        <v>863</v>
      </c>
      <c r="G1419" t="s">
        <v>25</v>
      </c>
      <c r="H1419" s="1">
        <v>45569.570138888892</v>
      </c>
      <c r="I1419" t="s">
        <v>26</v>
      </c>
      <c r="K1419" t="s">
        <v>237</v>
      </c>
      <c r="L1419" t="s">
        <v>1400</v>
      </c>
      <c r="M1419" t="s">
        <v>73</v>
      </c>
      <c r="N1419" t="s">
        <v>30</v>
      </c>
      <c r="O1419" t="s">
        <v>58</v>
      </c>
      <c r="P1419" t="s">
        <v>59</v>
      </c>
      <c r="R1419" t="s">
        <v>60</v>
      </c>
      <c r="S1419" t="s">
        <v>74</v>
      </c>
      <c r="T1419" t="s">
        <v>48</v>
      </c>
      <c r="U1419" t="s">
        <v>50</v>
      </c>
      <c r="V1419" t="s">
        <v>37</v>
      </c>
      <c r="W1419" t="s">
        <v>64</v>
      </c>
      <c r="X1419" t="s">
        <v>75</v>
      </c>
      <c r="Y1419" t="s">
        <v>91</v>
      </c>
      <c r="Z1419" t="s">
        <v>40</v>
      </c>
      <c r="AA1419" t="s">
        <v>41</v>
      </c>
      <c r="AB1419" t="s">
        <v>322</v>
      </c>
      <c r="AC1419" t="s">
        <v>189</v>
      </c>
    </row>
    <row r="1420" spans="5:46" x14ac:dyDescent="0.4">
      <c r="E1420">
        <v>1</v>
      </c>
      <c r="F1420">
        <v>863</v>
      </c>
      <c r="G1420" t="s">
        <v>25</v>
      </c>
      <c r="H1420" s="1">
        <v>45569.570138888892</v>
      </c>
      <c r="I1420" t="s">
        <v>26</v>
      </c>
      <c r="K1420" t="s">
        <v>142</v>
      </c>
      <c r="L1420" t="s">
        <v>1400</v>
      </c>
      <c r="M1420" t="s">
        <v>56</v>
      </c>
      <c r="N1420" t="s">
        <v>30</v>
      </c>
      <c r="O1420" t="s">
        <v>31</v>
      </c>
      <c r="Q1420" t="s">
        <v>123</v>
      </c>
      <c r="R1420" t="s">
        <v>74</v>
      </c>
      <c r="U1420" t="s">
        <v>132</v>
      </c>
      <c r="W1420" t="s">
        <v>75</v>
      </c>
      <c r="Z1420" t="s">
        <v>40</v>
      </c>
      <c r="AA1420" t="s">
        <v>54</v>
      </c>
    </row>
    <row r="1421" spans="5:46" x14ac:dyDescent="0.4">
      <c r="E1421">
        <v>1</v>
      </c>
      <c r="F1421">
        <v>863</v>
      </c>
      <c r="G1421" t="s">
        <v>25</v>
      </c>
      <c r="H1421" s="1">
        <v>45569.570138888892</v>
      </c>
      <c r="I1421" t="s">
        <v>26</v>
      </c>
      <c r="K1421" t="s">
        <v>237</v>
      </c>
      <c r="L1421" t="s">
        <v>1400</v>
      </c>
      <c r="M1421" t="s">
        <v>56</v>
      </c>
      <c r="N1421" t="s">
        <v>30</v>
      </c>
      <c r="O1421" t="s">
        <v>58</v>
      </c>
      <c r="P1421" t="s">
        <v>108</v>
      </c>
      <c r="R1421" t="s">
        <v>74</v>
      </c>
      <c r="S1421" t="s">
        <v>61</v>
      </c>
      <c r="T1421" t="s">
        <v>90</v>
      </c>
      <c r="U1421" t="s">
        <v>50</v>
      </c>
      <c r="V1421" t="s">
        <v>37</v>
      </c>
      <c r="W1421" t="s">
        <v>91</v>
      </c>
      <c r="X1421" t="s">
        <v>39</v>
      </c>
      <c r="Y1421" t="s">
        <v>53</v>
      </c>
      <c r="Z1421" t="s">
        <v>180</v>
      </c>
    </row>
    <row r="1422" spans="5:46" x14ac:dyDescent="0.4">
      <c r="E1422">
        <v>1</v>
      </c>
      <c r="F1422">
        <v>863</v>
      </c>
      <c r="G1422" t="s">
        <v>25</v>
      </c>
      <c r="H1422" s="1">
        <v>45569.570138888892</v>
      </c>
      <c r="I1422" t="s">
        <v>26</v>
      </c>
      <c r="K1422" t="s">
        <v>237</v>
      </c>
      <c r="L1422" t="s">
        <v>1400</v>
      </c>
      <c r="M1422" t="s">
        <v>56</v>
      </c>
      <c r="N1422" t="s">
        <v>66</v>
      </c>
      <c r="O1422" t="s">
        <v>31</v>
      </c>
      <c r="Q1422" t="s">
        <v>32</v>
      </c>
      <c r="R1422" t="s">
        <v>34</v>
      </c>
      <c r="S1422" t="s">
        <v>154</v>
      </c>
      <c r="T1422" t="s">
        <v>118</v>
      </c>
      <c r="U1422" t="s">
        <v>115</v>
      </c>
      <c r="V1422" t="s">
        <v>157</v>
      </c>
      <c r="W1422" t="s">
        <v>52</v>
      </c>
      <c r="X1422" t="s">
        <v>133</v>
      </c>
      <c r="Y1422" t="s">
        <v>70</v>
      </c>
      <c r="Z1422" t="s">
        <v>40</v>
      </c>
      <c r="AA1422" t="s">
        <v>54</v>
      </c>
      <c r="AT1422" t="s">
        <v>1438</v>
      </c>
    </row>
    <row r="1423" spans="5:46" x14ac:dyDescent="0.4">
      <c r="E1423">
        <v>1</v>
      </c>
      <c r="F1423">
        <v>863</v>
      </c>
      <c r="G1423" t="s">
        <v>25</v>
      </c>
      <c r="H1423" s="1">
        <v>45569.570138888892</v>
      </c>
      <c r="I1423" t="s">
        <v>26</v>
      </c>
      <c r="K1423" t="s">
        <v>142</v>
      </c>
      <c r="L1423" t="s">
        <v>1400</v>
      </c>
      <c r="M1423" t="s">
        <v>73</v>
      </c>
      <c r="N1423" t="s">
        <v>30</v>
      </c>
      <c r="O1423" t="s">
        <v>58</v>
      </c>
      <c r="P1423" t="s">
        <v>59</v>
      </c>
      <c r="R1423" t="s">
        <v>61</v>
      </c>
      <c r="S1423" t="s">
        <v>49</v>
      </c>
      <c r="T1423" t="s">
        <v>101</v>
      </c>
      <c r="U1423" t="s">
        <v>50</v>
      </c>
      <c r="V1423" t="s">
        <v>36</v>
      </c>
      <c r="W1423" t="s">
        <v>52</v>
      </c>
      <c r="X1423" t="s">
        <v>162</v>
      </c>
      <c r="Y1423" t="s">
        <v>133</v>
      </c>
      <c r="Z1423" t="s">
        <v>40</v>
      </c>
      <c r="AA1423" t="s">
        <v>41</v>
      </c>
      <c r="AB1423" t="s">
        <v>266</v>
      </c>
      <c r="AC1423" t="s">
        <v>189</v>
      </c>
    </row>
    <row r="1424" spans="5:46" x14ac:dyDescent="0.4">
      <c r="E1424">
        <v>1</v>
      </c>
      <c r="F1424">
        <v>863</v>
      </c>
      <c r="G1424" t="s">
        <v>25</v>
      </c>
      <c r="H1424" s="1">
        <v>45569.570138888892</v>
      </c>
      <c r="I1424" t="s">
        <v>26</v>
      </c>
      <c r="K1424" t="s">
        <v>237</v>
      </c>
      <c r="L1424" t="s">
        <v>1400</v>
      </c>
      <c r="M1424" t="s">
        <v>56</v>
      </c>
      <c r="N1424" t="s">
        <v>30</v>
      </c>
      <c r="O1424" t="s">
        <v>58</v>
      </c>
      <c r="P1424" t="s">
        <v>134</v>
      </c>
      <c r="R1424" t="s">
        <v>34</v>
      </c>
      <c r="S1424" t="s">
        <v>74</v>
      </c>
      <c r="T1424" t="s">
        <v>49</v>
      </c>
      <c r="U1424" t="s">
        <v>50</v>
      </c>
      <c r="V1424" t="s">
        <v>102</v>
      </c>
      <c r="W1424" t="s">
        <v>75</v>
      </c>
      <c r="X1424" t="s">
        <v>91</v>
      </c>
      <c r="Y1424" t="s">
        <v>111</v>
      </c>
      <c r="Z1424" t="s">
        <v>40</v>
      </c>
      <c r="AA1424" t="s">
        <v>41</v>
      </c>
      <c r="AB1424" t="s">
        <v>440</v>
      </c>
      <c r="AC1424" t="s">
        <v>85</v>
      </c>
    </row>
    <row r="1425" spans="5:46" x14ac:dyDescent="0.4">
      <c r="E1425">
        <v>1</v>
      </c>
      <c r="F1425">
        <v>863</v>
      </c>
      <c r="G1425" t="s">
        <v>25</v>
      </c>
      <c r="H1425" s="1">
        <v>45569.570138888892</v>
      </c>
      <c r="I1425" t="s">
        <v>26</v>
      </c>
      <c r="K1425" t="s">
        <v>142</v>
      </c>
      <c r="L1425" t="s">
        <v>1400</v>
      </c>
      <c r="M1425" t="s">
        <v>73</v>
      </c>
      <c r="N1425" t="s">
        <v>57</v>
      </c>
      <c r="O1425" t="s">
        <v>58</v>
      </c>
      <c r="P1425" t="s">
        <v>108</v>
      </c>
      <c r="R1425" t="s">
        <v>60</v>
      </c>
      <c r="S1425" t="s">
        <v>34</v>
      </c>
      <c r="T1425" t="s">
        <v>101</v>
      </c>
      <c r="U1425" t="s">
        <v>50</v>
      </c>
      <c r="V1425" t="s">
        <v>1439</v>
      </c>
      <c r="W1425" t="s">
        <v>52</v>
      </c>
      <c r="X1425" t="s">
        <v>38</v>
      </c>
      <c r="Y1425" t="s">
        <v>70</v>
      </c>
      <c r="Z1425" t="s">
        <v>180</v>
      </c>
    </row>
    <row r="1426" spans="5:46" ht="93.75" x14ac:dyDescent="0.4">
      <c r="E1426">
        <v>1</v>
      </c>
      <c r="F1426">
        <v>863</v>
      </c>
      <c r="G1426" t="s">
        <v>25</v>
      </c>
      <c r="H1426" s="1">
        <v>45569.570138888892</v>
      </c>
      <c r="I1426" t="s">
        <v>26</v>
      </c>
      <c r="K1426" t="s">
        <v>142</v>
      </c>
      <c r="L1426" t="s">
        <v>1400</v>
      </c>
      <c r="M1426" t="s">
        <v>29</v>
      </c>
      <c r="N1426" t="s">
        <v>46</v>
      </c>
      <c r="O1426" t="s">
        <v>58</v>
      </c>
      <c r="P1426" t="s">
        <v>1440</v>
      </c>
      <c r="R1426" t="s">
        <v>61</v>
      </c>
      <c r="S1426" t="s">
        <v>62</v>
      </c>
      <c r="U1426" t="s">
        <v>50</v>
      </c>
      <c r="V1426" t="s">
        <v>36</v>
      </c>
      <c r="W1426" t="s">
        <v>64</v>
      </c>
      <c r="Z1426" t="s">
        <v>40</v>
      </c>
      <c r="AA1426" t="s">
        <v>54</v>
      </c>
      <c r="AT1426" s="2" t="s">
        <v>1441</v>
      </c>
    </row>
    <row r="1427" spans="5:46" x14ac:dyDescent="0.4">
      <c r="E1427">
        <v>1</v>
      </c>
      <c r="F1427">
        <v>863</v>
      </c>
      <c r="G1427" t="s">
        <v>25</v>
      </c>
      <c r="H1427" s="1">
        <v>45569.570138888892</v>
      </c>
      <c r="I1427" t="s">
        <v>26</v>
      </c>
      <c r="K1427" t="s">
        <v>237</v>
      </c>
      <c r="L1427" t="s">
        <v>1400</v>
      </c>
      <c r="M1427" t="s">
        <v>73</v>
      </c>
      <c r="N1427" t="s">
        <v>30</v>
      </c>
      <c r="O1427" t="s">
        <v>58</v>
      </c>
      <c r="P1427" t="s">
        <v>32</v>
      </c>
      <c r="R1427" t="s">
        <v>74</v>
      </c>
      <c r="S1427" t="s">
        <v>48</v>
      </c>
      <c r="T1427" t="s">
        <v>110</v>
      </c>
      <c r="U1427" t="s">
        <v>50</v>
      </c>
      <c r="W1427" t="s">
        <v>52</v>
      </c>
      <c r="X1427" t="s">
        <v>125</v>
      </c>
      <c r="Y1427" t="s">
        <v>105</v>
      </c>
      <c r="Z1427" t="s">
        <v>40</v>
      </c>
      <c r="AA1427" t="s">
        <v>54</v>
      </c>
    </row>
    <row r="1428" spans="5:46" x14ac:dyDescent="0.4">
      <c r="E1428">
        <v>1</v>
      </c>
      <c r="F1428">
        <v>863</v>
      </c>
      <c r="G1428" t="s">
        <v>25</v>
      </c>
      <c r="H1428" s="1">
        <v>45569.569444444445</v>
      </c>
      <c r="I1428" t="s">
        <v>26</v>
      </c>
      <c r="K1428" t="s">
        <v>142</v>
      </c>
      <c r="L1428" t="s">
        <v>1400</v>
      </c>
      <c r="M1428" t="s">
        <v>73</v>
      </c>
      <c r="N1428" t="s">
        <v>57</v>
      </c>
      <c r="O1428" t="s">
        <v>58</v>
      </c>
      <c r="P1428" t="s">
        <v>190</v>
      </c>
      <c r="R1428" t="s">
        <v>34</v>
      </c>
      <c r="S1428" t="s">
        <v>74</v>
      </c>
      <c r="U1428" t="s">
        <v>50</v>
      </c>
      <c r="W1428" t="s">
        <v>53</v>
      </c>
      <c r="X1428" t="s">
        <v>70</v>
      </c>
      <c r="Z1428" t="s">
        <v>40</v>
      </c>
      <c r="AA1428" t="s">
        <v>41</v>
      </c>
      <c r="AB1428" t="s">
        <v>1442</v>
      </c>
      <c r="AC1428" t="s">
        <v>79</v>
      </c>
    </row>
    <row r="1429" spans="5:46" x14ac:dyDescent="0.4">
      <c r="E1429">
        <v>1</v>
      </c>
      <c r="F1429">
        <v>863</v>
      </c>
      <c r="G1429" t="s">
        <v>25</v>
      </c>
      <c r="H1429" s="1">
        <v>45569.569444444445</v>
      </c>
      <c r="I1429" t="s">
        <v>26</v>
      </c>
      <c r="K1429" t="s">
        <v>237</v>
      </c>
      <c r="L1429" t="s">
        <v>1400</v>
      </c>
      <c r="M1429" t="s">
        <v>73</v>
      </c>
      <c r="N1429" t="s">
        <v>57</v>
      </c>
      <c r="O1429" t="s">
        <v>58</v>
      </c>
      <c r="P1429" t="s">
        <v>59</v>
      </c>
      <c r="R1429" t="s">
        <v>74</v>
      </c>
      <c r="S1429" t="s">
        <v>61</v>
      </c>
      <c r="T1429" t="s">
        <v>154</v>
      </c>
      <c r="U1429" t="s">
        <v>103</v>
      </c>
      <c r="V1429" t="s">
        <v>63</v>
      </c>
      <c r="W1429" t="s">
        <v>75</v>
      </c>
      <c r="X1429" t="s">
        <v>91</v>
      </c>
      <c r="Z1429" t="s">
        <v>180</v>
      </c>
    </row>
    <row r="1430" spans="5:46" x14ac:dyDescent="0.4">
      <c r="E1430">
        <v>1</v>
      </c>
      <c r="F1430">
        <v>863</v>
      </c>
      <c r="G1430" t="s">
        <v>25</v>
      </c>
      <c r="H1430" s="1">
        <v>45569.569444444445</v>
      </c>
      <c r="I1430" t="s">
        <v>26</v>
      </c>
      <c r="K1430" t="s">
        <v>237</v>
      </c>
      <c r="L1430" t="s">
        <v>1400</v>
      </c>
      <c r="M1430" t="s">
        <v>56</v>
      </c>
      <c r="N1430" t="s">
        <v>30</v>
      </c>
      <c r="O1430" t="s">
        <v>31</v>
      </c>
      <c r="Q1430" t="s">
        <v>104</v>
      </c>
      <c r="R1430" t="s">
        <v>74</v>
      </c>
      <c r="S1430" t="s">
        <v>35</v>
      </c>
      <c r="T1430" t="s">
        <v>62</v>
      </c>
      <c r="U1430" t="s">
        <v>63</v>
      </c>
      <c r="W1430" t="s">
        <v>39</v>
      </c>
      <c r="X1430" t="s">
        <v>99</v>
      </c>
      <c r="Y1430" t="s">
        <v>139</v>
      </c>
      <c r="Z1430" t="s">
        <v>40</v>
      </c>
      <c r="AA1430" t="s">
        <v>54</v>
      </c>
    </row>
    <row r="1431" spans="5:46" x14ac:dyDescent="0.4">
      <c r="E1431">
        <v>1</v>
      </c>
      <c r="F1431">
        <v>863</v>
      </c>
      <c r="G1431" t="s">
        <v>25</v>
      </c>
      <c r="H1431" s="1">
        <v>45569.568749999999</v>
      </c>
      <c r="I1431" t="s">
        <v>26</v>
      </c>
      <c r="K1431" t="s">
        <v>142</v>
      </c>
      <c r="L1431" t="s">
        <v>1400</v>
      </c>
      <c r="M1431" t="s">
        <v>73</v>
      </c>
      <c r="N1431" t="s">
        <v>46</v>
      </c>
      <c r="O1431" t="s">
        <v>58</v>
      </c>
      <c r="P1431" t="s">
        <v>134</v>
      </c>
      <c r="R1431" t="s">
        <v>33</v>
      </c>
      <c r="S1431" t="s">
        <v>60</v>
      </c>
      <c r="T1431" t="s">
        <v>74</v>
      </c>
      <c r="U1431" t="s">
        <v>50</v>
      </c>
      <c r="V1431" t="s">
        <v>157</v>
      </c>
      <c r="W1431" t="s">
        <v>91</v>
      </c>
      <c r="X1431" t="s">
        <v>53</v>
      </c>
      <c r="Y1431" t="s">
        <v>111</v>
      </c>
      <c r="Z1431" t="s">
        <v>180</v>
      </c>
    </row>
    <row r="1432" spans="5:46" x14ac:dyDescent="0.4">
      <c r="E1432">
        <v>1</v>
      </c>
      <c r="F1432">
        <v>863</v>
      </c>
      <c r="G1432" t="s">
        <v>25</v>
      </c>
      <c r="H1432" s="1">
        <v>45569.568749999999</v>
      </c>
      <c r="I1432" t="s">
        <v>26</v>
      </c>
      <c r="K1432" t="s">
        <v>142</v>
      </c>
      <c r="L1432" t="s">
        <v>1400</v>
      </c>
      <c r="M1432" t="s">
        <v>29</v>
      </c>
      <c r="N1432" t="s">
        <v>46</v>
      </c>
      <c r="O1432" t="s">
        <v>58</v>
      </c>
      <c r="P1432" t="s">
        <v>108</v>
      </c>
      <c r="R1432" t="s">
        <v>62</v>
      </c>
      <c r="U1432" t="s">
        <v>36</v>
      </c>
      <c r="W1432" t="s">
        <v>71</v>
      </c>
      <c r="Z1432" t="s">
        <v>40</v>
      </c>
      <c r="AA1432" t="s">
        <v>54</v>
      </c>
    </row>
    <row r="1433" spans="5:46" x14ac:dyDescent="0.4">
      <c r="E1433">
        <v>1</v>
      </c>
      <c r="F1433">
        <v>863</v>
      </c>
      <c r="G1433" t="s">
        <v>25</v>
      </c>
      <c r="H1433" s="1">
        <v>45569.568055555559</v>
      </c>
      <c r="I1433" t="s">
        <v>26</v>
      </c>
      <c r="K1433" t="s">
        <v>142</v>
      </c>
      <c r="L1433" t="s">
        <v>1400</v>
      </c>
      <c r="M1433" t="s">
        <v>56</v>
      </c>
      <c r="N1433" t="s">
        <v>30</v>
      </c>
      <c r="O1433" t="s">
        <v>31</v>
      </c>
      <c r="Q1433" t="s">
        <v>88</v>
      </c>
      <c r="R1433" t="s">
        <v>34</v>
      </c>
      <c r="S1433" t="s">
        <v>61</v>
      </c>
      <c r="T1433" t="s">
        <v>89</v>
      </c>
      <c r="U1433" t="s">
        <v>50</v>
      </c>
      <c r="V1433" t="s">
        <v>36</v>
      </c>
      <c r="W1433" t="s">
        <v>52</v>
      </c>
      <c r="X1433" t="s">
        <v>109</v>
      </c>
      <c r="Y1433" t="s">
        <v>111</v>
      </c>
      <c r="Z1433" t="s">
        <v>40</v>
      </c>
      <c r="AA1433" t="s">
        <v>54</v>
      </c>
    </row>
    <row r="1434" spans="5:46" x14ac:dyDescent="0.4">
      <c r="E1434">
        <v>1</v>
      </c>
      <c r="F1434">
        <v>863</v>
      </c>
      <c r="G1434" t="s">
        <v>25</v>
      </c>
      <c r="H1434" s="1">
        <v>45569.521527777775</v>
      </c>
      <c r="I1434" t="s">
        <v>26</v>
      </c>
      <c r="K1434" t="s">
        <v>87</v>
      </c>
      <c r="L1434" t="s">
        <v>1261</v>
      </c>
      <c r="M1434" t="s">
        <v>73</v>
      </c>
      <c r="N1434" t="s">
        <v>57</v>
      </c>
      <c r="O1434" t="s">
        <v>31</v>
      </c>
      <c r="Q1434" t="s">
        <v>1443</v>
      </c>
      <c r="R1434" t="s">
        <v>33</v>
      </c>
      <c r="S1434" t="s">
        <v>89</v>
      </c>
      <c r="T1434" t="s">
        <v>48</v>
      </c>
      <c r="U1434" t="s">
        <v>50</v>
      </c>
      <c r="V1434" t="s">
        <v>36</v>
      </c>
      <c r="W1434" t="s">
        <v>52</v>
      </c>
      <c r="X1434" t="s">
        <v>75</v>
      </c>
      <c r="Y1434" t="s">
        <v>125</v>
      </c>
      <c r="Z1434" t="s">
        <v>40</v>
      </c>
      <c r="AA1434" t="s">
        <v>41</v>
      </c>
      <c r="AB1434" t="s">
        <v>1444</v>
      </c>
      <c r="AC1434" t="s">
        <v>82</v>
      </c>
    </row>
    <row r="1435" spans="5:46" ht="168.75" x14ac:dyDescent="0.4">
      <c r="E1435">
        <v>1</v>
      </c>
      <c r="F1435">
        <v>863</v>
      </c>
      <c r="G1435" t="s">
        <v>25</v>
      </c>
      <c r="H1435" s="1">
        <v>45569.519444444442</v>
      </c>
      <c r="I1435" t="s">
        <v>26</v>
      </c>
      <c r="K1435" t="s">
        <v>142</v>
      </c>
      <c r="L1435" t="s">
        <v>1261</v>
      </c>
      <c r="M1435" t="s">
        <v>73</v>
      </c>
      <c r="N1435" t="s">
        <v>57</v>
      </c>
      <c r="O1435" t="s">
        <v>58</v>
      </c>
      <c r="P1435" t="s">
        <v>59</v>
      </c>
      <c r="R1435" t="s">
        <v>33</v>
      </c>
      <c r="S1435" t="s">
        <v>60</v>
      </c>
      <c r="T1435" t="s">
        <v>101</v>
      </c>
      <c r="U1435" t="s">
        <v>50</v>
      </c>
      <c r="V1435" t="s">
        <v>115</v>
      </c>
      <c r="W1435" t="s">
        <v>64</v>
      </c>
      <c r="X1435" t="s">
        <v>52</v>
      </c>
      <c r="Y1435" t="s">
        <v>91</v>
      </c>
      <c r="Z1435" t="s">
        <v>40</v>
      </c>
      <c r="AA1435" t="s">
        <v>41</v>
      </c>
      <c r="AB1435" s="2" t="s">
        <v>1445</v>
      </c>
      <c r="AC1435" t="s">
        <v>43</v>
      </c>
      <c r="AD1435" t="s">
        <v>94</v>
      </c>
      <c r="AE1435" t="s">
        <v>96</v>
      </c>
      <c r="AF1435" t="s">
        <v>81</v>
      </c>
      <c r="AG1435" t="s">
        <v>84</v>
      </c>
      <c r="AH1435" t="s">
        <v>85</v>
      </c>
      <c r="AI1435" t="s">
        <v>97</v>
      </c>
      <c r="AT1435" t="s">
        <v>1446</v>
      </c>
    </row>
    <row r="1436" spans="5:46" x14ac:dyDescent="0.4">
      <c r="E1436">
        <v>1</v>
      </c>
      <c r="F1436">
        <v>863</v>
      </c>
      <c r="G1436" t="s">
        <v>25</v>
      </c>
      <c r="H1436" s="1">
        <v>45569.518750000003</v>
      </c>
      <c r="I1436" t="s">
        <v>26</v>
      </c>
      <c r="K1436" t="s">
        <v>55</v>
      </c>
      <c r="L1436" t="s">
        <v>1261</v>
      </c>
      <c r="M1436" t="s">
        <v>73</v>
      </c>
      <c r="N1436" t="s">
        <v>30</v>
      </c>
      <c r="O1436" t="s">
        <v>58</v>
      </c>
      <c r="P1436" t="s">
        <v>32</v>
      </c>
      <c r="R1436" t="s">
        <v>60</v>
      </c>
      <c r="S1436" t="s">
        <v>74</v>
      </c>
      <c r="T1436" t="s">
        <v>35</v>
      </c>
      <c r="U1436" t="s">
        <v>50</v>
      </c>
      <c r="V1436" t="s">
        <v>37</v>
      </c>
      <c r="W1436" t="s">
        <v>52</v>
      </c>
      <c r="X1436" t="s">
        <v>71</v>
      </c>
      <c r="Z1436" t="s">
        <v>180</v>
      </c>
    </row>
    <row r="1437" spans="5:46" x14ac:dyDescent="0.4">
      <c r="E1437">
        <v>1</v>
      </c>
      <c r="F1437">
        <v>863</v>
      </c>
      <c r="G1437" t="s">
        <v>25</v>
      </c>
      <c r="H1437" s="1">
        <v>45569.51666666667</v>
      </c>
      <c r="I1437" t="s">
        <v>26</v>
      </c>
      <c r="K1437" t="s">
        <v>87</v>
      </c>
      <c r="L1437" t="s">
        <v>1261</v>
      </c>
      <c r="M1437" t="s">
        <v>73</v>
      </c>
      <c r="N1437" t="s">
        <v>30</v>
      </c>
      <c r="O1437" t="s">
        <v>58</v>
      </c>
      <c r="P1437" t="s">
        <v>32</v>
      </c>
      <c r="R1437" t="s">
        <v>33</v>
      </c>
      <c r="S1437" t="s">
        <v>117</v>
      </c>
      <c r="T1437" t="s">
        <v>90</v>
      </c>
      <c r="U1437" t="s">
        <v>50</v>
      </c>
      <c r="V1437" t="s">
        <v>37</v>
      </c>
      <c r="W1437" t="s">
        <v>125</v>
      </c>
      <c r="X1437" t="s">
        <v>91</v>
      </c>
      <c r="Z1437" t="s">
        <v>180</v>
      </c>
    </row>
    <row r="1438" spans="5:46" ht="243.75" x14ac:dyDescent="0.4">
      <c r="E1438">
        <v>1</v>
      </c>
      <c r="F1438">
        <v>863</v>
      </c>
      <c r="G1438" t="s">
        <v>25</v>
      </c>
      <c r="H1438" s="1">
        <v>45569.515972222223</v>
      </c>
      <c r="I1438" t="s">
        <v>26</v>
      </c>
      <c r="K1438" t="s">
        <v>142</v>
      </c>
      <c r="L1438" t="s">
        <v>1261</v>
      </c>
      <c r="M1438" t="s">
        <v>73</v>
      </c>
      <c r="N1438" t="s">
        <v>57</v>
      </c>
      <c r="O1438" t="s">
        <v>58</v>
      </c>
      <c r="P1438" t="s">
        <v>134</v>
      </c>
      <c r="R1438" t="s">
        <v>60</v>
      </c>
      <c r="U1438" t="s">
        <v>36</v>
      </c>
      <c r="W1438" t="s">
        <v>64</v>
      </c>
      <c r="X1438" t="s">
        <v>105</v>
      </c>
      <c r="Y1438" t="s">
        <v>106</v>
      </c>
      <c r="Z1438" t="s">
        <v>40</v>
      </c>
      <c r="AA1438" t="s">
        <v>41</v>
      </c>
      <c r="AB1438" s="2" t="s">
        <v>1447</v>
      </c>
      <c r="AC1438" t="s">
        <v>84</v>
      </c>
      <c r="AD1438" t="s">
        <v>85</v>
      </c>
    </row>
    <row r="1439" spans="5:46" ht="168.75" x14ac:dyDescent="0.4">
      <c r="E1439">
        <v>1</v>
      </c>
      <c r="F1439">
        <v>863</v>
      </c>
      <c r="G1439" t="s">
        <v>25</v>
      </c>
      <c r="H1439" s="1">
        <v>45569.463888888888</v>
      </c>
      <c r="I1439" t="s">
        <v>26</v>
      </c>
      <c r="K1439" t="s">
        <v>142</v>
      </c>
      <c r="L1439" t="s">
        <v>1261</v>
      </c>
      <c r="M1439" t="s">
        <v>29</v>
      </c>
      <c r="N1439" t="s">
        <v>57</v>
      </c>
      <c r="O1439" t="s">
        <v>31</v>
      </c>
      <c r="Q1439" t="s">
        <v>114</v>
      </c>
      <c r="R1439" t="s">
        <v>47</v>
      </c>
      <c r="S1439" t="s">
        <v>48</v>
      </c>
      <c r="T1439" t="s">
        <v>49</v>
      </c>
      <c r="U1439" t="s">
        <v>51</v>
      </c>
      <c r="V1439" t="s">
        <v>132</v>
      </c>
      <c r="W1439" t="s">
        <v>52</v>
      </c>
      <c r="X1439" t="s">
        <v>125</v>
      </c>
      <c r="Y1439" t="s">
        <v>91</v>
      </c>
      <c r="Z1439" t="s">
        <v>40</v>
      </c>
      <c r="AA1439" t="s">
        <v>41</v>
      </c>
      <c r="AB1439" s="2" t="s">
        <v>1448</v>
      </c>
      <c r="AC1439" t="s">
        <v>79</v>
      </c>
      <c r="AD1439" t="s">
        <v>93</v>
      </c>
      <c r="AE1439" t="s">
        <v>96</v>
      </c>
      <c r="AF1439" t="s">
        <v>81</v>
      </c>
      <c r="AG1439" t="s">
        <v>82</v>
      </c>
      <c r="AH1439" t="s">
        <v>83</v>
      </c>
      <c r="AI1439" t="s">
        <v>85</v>
      </c>
      <c r="AJ1439" t="s">
        <v>97</v>
      </c>
    </row>
    <row r="1440" spans="5:46" ht="393.75" x14ac:dyDescent="0.4">
      <c r="E1440">
        <v>1</v>
      </c>
      <c r="F1440">
        <v>863</v>
      </c>
      <c r="G1440" t="s">
        <v>25</v>
      </c>
      <c r="H1440" s="1">
        <v>45569.462500000001</v>
      </c>
      <c r="I1440" t="s">
        <v>26</v>
      </c>
      <c r="K1440" t="s">
        <v>142</v>
      </c>
      <c r="L1440" t="s">
        <v>1261</v>
      </c>
      <c r="M1440" t="s">
        <v>73</v>
      </c>
      <c r="N1440" t="s">
        <v>57</v>
      </c>
      <c r="O1440" t="s">
        <v>31</v>
      </c>
      <c r="Q1440" t="s">
        <v>104</v>
      </c>
      <c r="R1440" t="s">
        <v>74</v>
      </c>
      <c r="S1440" t="s">
        <v>47</v>
      </c>
      <c r="T1440" t="s">
        <v>101</v>
      </c>
      <c r="U1440" t="s">
        <v>50</v>
      </c>
      <c r="V1440" t="s">
        <v>132</v>
      </c>
      <c r="W1440" t="s">
        <v>75</v>
      </c>
      <c r="X1440" t="s">
        <v>105</v>
      </c>
      <c r="Y1440" t="s">
        <v>178</v>
      </c>
      <c r="Z1440" t="s">
        <v>40</v>
      </c>
      <c r="AA1440" t="s">
        <v>41</v>
      </c>
      <c r="AB1440" s="2" t="s">
        <v>1449</v>
      </c>
      <c r="AC1440" t="s">
        <v>77</v>
      </c>
      <c r="AD1440" t="s">
        <v>79</v>
      </c>
      <c r="AE1440" t="s">
        <v>44</v>
      </c>
      <c r="AF1440" t="s">
        <v>81</v>
      </c>
      <c r="AG1440" t="s">
        <v>82</v>
      </c>
      <c r="AH1440" t="s">
        <v>83</v>
      </c>
      <c r="AI1440" t="s">
        <v>84</v>
      </c>
      <c r="AJ1440" t="s">
        <v>85</v>
      </c>
      <c r="AK1440" t="s">
        <v>97</v>
      </c>
      <c r="AT1440" t="s">
        <v>1450</v>
      </c>
    </row>
    <row r="1441" spans="5:46" x14ac:dyDescent="0.4">
      <c r="E1441">
        <v>1</v>
      </c>
      <c r="F1441">
        <v>863</v>
      </c>
      <c r="G1441" t="s">
        <v>25</v>
      </c>
      <c r="H1441" s="1">
        <v>45569.461805555555</v>
      </c>
      <c r="I1441" t="s">
        <v>26</v>
      </c>
      <c r="K1441" t="s">
        <v>87</v>
      </c>
      <c r="L1441" t="s">
        <v>1261</v>
      </c>
      <c r="M1441" t="s">
        <v>73</v>
      </c>
      <c r="N1441" t="s">
        <v>57</v>
      </c>
      <c r="O1441" t="s">
        <v>58</v>
      </c>
      <c r="P1441" t="s">
        <v>59</v>
      </c>
      <c r="R1441" t="s">
        <v>33</v>
      </c>
      <c r="S1441" t="s">
        <v>34</v>
      </c>
      <c r="T1441" t="s">
        <v>74</v>
      </c>
      <c r="U1441" t="s">
        <v>51</v>
      </c>
      <c r="V1441" t="s">
        <v>115</v>
      </c>
      <c r="W1441" t="s">
        <v>52</v>
      </c>
      <c r="X1441" t="s">
        <v>105</v>
      </c>
      <c r="Y1441" t="s">
        <v>39</v>
      </c>
      <c r="Z1441" t="s">
        <v>40</v>
      </c>
      <c r="AA1441" t="s">
        <v>41</v>
      </c>
      <c r="AB1441" t="s">
        <v>1451</v>
      </c>
      <c r="AC1441" t="s">
        <v>93</v>
      </c>
      <c r="AD1441" t="s">
        <v>43</v>
      </c>
      <c r="AE1441" t="s">
        <v>44</v>
      </c>
      <c r="AF1441" t="s">
        <v>94</v>
      </c>
      <c r="AG1441" t="s">
        <v>96</v>
      </c>
      <c r="AT1441" t="s">
        <v>1452</v>
      </c>
    </row>
    <row r="1442" spans="5:46" x14ac:dyDescent="0.4">
      <c r="E1442">
        <v>1</v>
      </c>
      <c r="F1442">
        <v>863</v>
      </c>
      <c r="G1442" t="s">
        <v>25</v>
      </c>
      <c r="H1442" s="1">
        <v>45569.461111111108</v>
      </c>
      <c r="I1442" t="s">
        <v>26</v>
      </c>
      <c r="K1442" t="s">
        <v>142</v>
      </c>
      <c r="L1442" t="s">
        <v>1261</v>
      </c>
      <c r="M1442" t="s">
        <v>73</v>
      </c>
      <c r="N1442" t="s">
        <v>57</v>
      </c>
      <c r="O1442" t="s">
        <v>31</v>
      </c>
      <c r="Q1442" t="s">
        <v>104</v>
      </c>
      <c r="R1442" t="s">
        <v>33</v>
      </c>
      <c r="S1442" t="s">
        <v>89</v>
      </c>
      <c r="T1442" t="s">
        <v>101</v>
      </c>
      <c r="U1442" t="s">
        <v>50</v>
      </c>
      <c r="V1442" t="s">
        <v>102</v>
      </c>
      <c r="W1442" t="s">
        <v>105</v>
      </c>
      <c r="X1442" t="s">
        <v>91</v>
      </c>
      <c r="Y1442" t="s">
        <v>99</v>
      </c>
      <c r="Z1442" t="s">
        <v>40</v>
      </c>
      <c r="AA1442" t="s">
        <v>41</v>
      </c>
      <c r="AB1442" t="s">
        <v>1453</v>
      </c>
      <c r="AC1442" t="s">
        <v>77</v>
      </c>
      <c r="AD1442" t="s">
        <v>78</v>
      </c>
      <c r="AE1442" t="s">
        <v>79</v>
      </c>
      <c r="AF1442" t="s">
        <v>80</v>
      </c>
      <c r="AG1442" t="s">
        <v>93</v>
      </c>
      <c r="AH1442" t="s">
        <v>43</v>
      </c>
      <c r="AI1442" t="s">
        <v>44</v>
      </c>
      <c r="AJ1442" t="s">
        <v>94</v>
      </c>
      <c r="AK1442" t="s">
        <v>95</v>
      </c>
      <c r="AL1442" t="s">
        <v>96</v>
      </c>
      <c r="AM1442" t="s">
        <v>81</v>
      </c>
      <c r="AN1442" t="s">
        <v>82</v>
      </c>
      <c r="AO1442" t="s">
        <v>83</v>
      </c>
      <c r="AP1442" t="s">
        <v>84</v>
      </c>
      <c r="AQ1442" t="s">
        <v>85</v>
      </c>
      <c r="AR1442" t="s">
        <v>97</v>
      </c>
      <c r="AS1442" t="s">
        <v>174</v>
      </c>
      <c r="AT1442" t="s">
        <v>1454</v>
      </c>
    </row>
    <row r="1443" spans="5:46" x14ac:dyDescent="0.4">
      <c r="E1443">
        <v>1</v>
      </c>
      <c r="F1443">
        <v>863</v>
      </c>
      <c r="G1443" t="s">
        <v>25</v>
      </c>
      <c r="H1443" s="1">
        <v>45569.461111111108</v>
      </c>
      <c r="I1443" t="s">
        <v>26</v>
      </c>
      <c r="K1443" t="s">
        <v>237</v>
      </c>
      <c r="L1443" t="s">
        <v>1261</v>
      </c>
      <c r="M1443" t="s">
        <v>73</v>
      </c>
      <c r="N1443" t="s">
        <v>30</v>
      </c>
      <c r="O1443" t="s">
        <v>58</v>
      </c>
      <c r="P1443" t="s">
        <v>108</v>
      </c>
      <c r="R1443" t="s">
        <v>74</v>
      </c>
      <c r="S1443" t="s">
        <v>101</v>
      </c>
      <c r="T1443" t="s">
        <v>110</v>
      </c>
      <c r="U1443" t="s">
        <v>50</v>
      </c>
      <c r="V1443" t="s">
        <v>102</v>
      </c>
      <c r="W1443" t="s">
        <v>75</v>
      </c>
      <c r="X1443" t="s">
        <v>105</v>
      </c>
      <c r="Y1443" t="s">
        <v>53</v>
      </c>
      <c r="Z1443" t="s">
        <v>180</v>
      </c>
      <c r="AT1443" t="s">
        <v>1455</v>
      </c>
    </row>
    <row r="1444" spans="5:46" ht="112.5" x14ac:dyDescent="0.4">
      <c r="E1444">
        <v>1</v>
      </c>
      <c r="F1444">
        <v>863</v>
      </c>
      <c r="G1444" t="s">
        <v>25</v>
      </c>
      <c r="H1444" s="1">
        <v>45569.460416666669</v>
      </c>
      <c r="I1444" t="s">
        <v>26</v>
      </c>
      <c r="K1444" t="s">
        <v>237</v>
      </c>
      <c r="L1444" t="s">
        <v>1261</v>
      </c>
      <c r="M1444" t="s">
        <v>56</v>
      </c>
      <c r="N1444" t="s">
        <v>30</v>
      </c>
      <c r="O1444" t="s">
        <v>58</v>
      </c>
      <c r="P1444" t="s">
        <v>59</v>
      </c>
      <c r="R1444" t="s">
        <v>47</v>
      </c>
      <c r="S1444" t="s">
        <v>118</v>
      </c>
      <c r="T1444" t="s">
        <v>48</v>
      </c>
      <c r="U1444" t="s">
        <v>50</v>
      </c>
      <c r="W1444" t="s">
        <v>52</v>
      </c>
      <c r="X1444" t="s">
        <v>38</v>
      </c>
      <c r="Y1444" t="s">
        <v>99</v>
      </c>
      <c r="Z1444" t="s">
        <v>40</v>
      </c>
      <c r="AA1444" t="s">
        <v>41</v>
      </c>
      <c r="AB1444" s="2" t="s">
        <v>1456</v>
      </c>
      <c r="AC1444" t="s">
        <v>43</v>
      </c>
      <c r="AD1444" t="s">
        <v>96</v>
      </c>
      <c r="AE1444" t="s">
        <v>81</v>
      </c>
      <c r="AF1444" t="s">
        <v>84</v>
      </c>
      <c r="AG1444" t="s">
        <v>85</v>
      </c>
      <c r="AT1444" s="2" t="s">
        <v>1457</v>
      </c>
    </row>
    <row r="1445" spans="5:46" x14ac:dyDescent="0.4">
      <c r="E1445">
        <v>1</v>
      </c>
      <c r="F1445">
        <v>863</v>
      </c>
      <c r="G1445" t="s">
        <v>25</v>
      </c>
      <c r="H1445" s="1">
        <v>45569.459722222222</v>
      </c>
      <c r="I1445" t="s">
        <v>26</v>
      </c>
      <c r="K1445" t="s">
        <v>142</v>
      </c>
      <c r="L1445" t="s">
        <v>1261</v>
      </c>
      <c r="M1445" t="s">
        <v>73</v>
      </c>
      <c r="N1445" t="s">
        <v>57</v>
      </c>
      <c r="O1445" t="s">
        <v>31</v>
      </c>
      <c r="Q1445" t="s">
        <v>32</v>
      </c>
      <c r="R1445" t="s">
        <v>34</v>
      </c>
      <c r="S1445" t="s">
        <v>48</v>
      </c>
      <c r="T1445" t="s">
        <v>110</v>
      </c>
      <c r="U1445" t="s">
        <v>51</v>
      </c>
      <c r="V1445" t="s">
        <v>102</v>
      </c>
      <c r="W1445" t="s">
        <v>99</v>
      </c>
      <c r="X1445" t="s">
        <v>70</v>
      </c>
      <c r="Y1445" t="s">
        <v>71</v>
      </c>
      <c r="Z1445" t="s">
        <v>40</v>
      </c>
      <c r="AA1445" t="s">
        <v>54</v>
      </c>
    </row>
    <row r="1446" spans="5:46" x14ac:dyDescent="0.4">
      <c r="E1446">
        <v>1</v>
      </c>
      <c r="F1446">
        <v>863</v>
      </c>
      <c r="G1446" t="s">
        <v>25</v>
      </c>
      <c r="H1446" s="1">
        <v>45569.459722222222</v>
      </c>
      <c r="I1446" t="s">
        <v>26</v>
      </c>
      <c r="K1446" t="s">
        <v>237</v>
      </c>
      <c r="L1446" t="s">
        <v>1261</v>
      </c>
      <c r="M1446" t="s">
        <v>73</v>
      </c>
      <c r="N1446" t="s">
        <v>57</v>
      </c>
      <c r="O1446" t="s">
        <v>31</v>
      </c>
      <c r="Q1446" t="s">
        <v>104</v>
      </c>
      <c r="R1446" t="s">
        <v>35</v>
      </c>
      <c r="S1446" t="s">
        <v>101</v>
      </c>
      <c r="T1446" t="s">
        <v>110</v>
      </c>
      <c r="U1446" t="s">
        <v>50</v>
      </c>
      <c r="V1446" t="s">
        <v>51</v>
      </c>
      <c r="W1446" t="s">
        <v>99</v>
      </c>
      <c r="X1446" t="s">
        <v>53</v>
      </c>
      <c r="Y1446" t="s">
        <v>111</v>
      </c>
      <c r="Z1446" t="s">
        <v>40</v>
      </c>
      <c r="AA1446" t="s">
        <v>41</v>
      </c>
      <c r="AB1446" t="s">
        <v>1458</v>
      </c>
      <c r="AC1446" t="s">
        <v>78</v>
      </c>
      <c r="AD1446" t="s">
        <v>44</v>
      </c>
      <c r="AE1446" t="s">
        <v>82</v>
      </c>
      <c r="AF1446" t="s">
        <v>84</v>
      </c>
      <c r="AG1446" t="s">
        <v>85</v>
      </c>
    </row>
    <row r="1447" spans="5:46" x14ac:dyDescent="0.4">
      <c r="E1447">
        <v>1</v>
      </c>
      <c r="F1447">
        <v>863</v>
      </c>
      <c r="G1447" t="s">
        <v>25</v>
      </c>
      <c r="H1447" s="1">
        <v>45569.459722222222</v>
      </c>
      <c r="I1447" t="s">
        <v>26</v>
      </c>
      <c r="K1447" t="s">
        <v>142</v>
      </c>
      <c r="L1447" t="s">
        <v>1261</v>
      </c>
      <c r="M1447" t="s">
        <v>73</v>
      </c>
      <c r="N1447" t="s">
        <v>57</v>
      </c>
      <c r="O1447" t="s">
        <v>58</v>
      </c>
      <c r="P1447" t="s">
        <v>108</v>
      </c>
      <c r="R1447" t="s">
        <v>33</v>
      </c>
      <c r="S1447" t="s">
        <v>60</v>
      </c>
      <c r="T1447" t="s">
        <v>74</v>
      </c>
      <c r="U1447" t="s">
        <v>50</v>
      </c>
      <c r="V1447" t="s">
        <v>51</v>
      </c>
      <c r="W1447" t="s">
        <v>52</v>
      </c>
      <c r="X1447" t="s">
        <v>125</v>
      </c>
      <c r="Y1447" t="s">
        <v>105</v>
      </c>
      <c r="Z1447" t="s">
        <v>40</v>
      </c>
      <c r="AA1447" t="s">
        <v>54</v>
      </c>
      <c r="AT1447" t="s">
        <v>1459</v>
      </c>
    </row>
    <row r="1448" spans="5:46" x14ac:dyDescent="0.4">
      <c r="E1448">
        <v>1</v>
      </c>
      <c r="F1448">
        <v>863</v>
      </c>
      <c r="G1448" t="s">
        <v>25</v>
      </c>
      <c r="H1448" s="1">
        <v>45569.459722222222</v>
      </c>
      <c r="I1448" t="s">
        <v>26</v>
      </c>
      <c r="K1448" t="s">
        <v>87</v>
      </c>
      <c r="L1448" t="s">
        <v>1261</v>
      </c>
      <c r="M1448" t="s">
        <v>73</v>
      </c>
      <c r="N1448" t="s">
        <v>46</v>
      </c>
      <c r="O1448" t="s">
        <v>58</v>
      </c>
      <c r="P1448" t="s">
        <v>108</v>
      </c>
      <c r="R1448" t="s">
        <v>74</v>
      </c>
      <c r="S1448" t="s">
        <v>61</v>
      </c>
      <c r="T1448" t="s">
        <v>35</v>
      </c>
      <c r="U1448" t="s">
        <v>50</v>
      </c>
      <c r="V1448" t="s">
        <v>1460</v>
      </c>
      <c r="W1448" t="s">
        <v>52</v>
      </c>
      <c r="X1448" t="s">
        <v>75</v>
      </c>
      <c r="Y1448" t="s">
        <v>125</v>
      </c>
      <c r="Z1448" t="s">
        <v>40</v>
      </c>
      <c r="AA1448" t="s">
        <v>41</v>
      </c>
      <c r="AB1448" t="s">
        <v>1461</v>
      </c>
      <c r="AC1448" t="s">
        <v>189</v>
      </c>
    </row>
    <row r="1449" spans="5:46" x14ac:dyDescent="0.4">
      <c r="E1449">
        <v>1</v>
      </c>
      <c r="F1449">
        <v>863</v>
      </c>
      <c r="G1449" t="s">
        <v>25</v>
      </c>
      <c r="H1449" s="1">
        <v>45569.459722222222</v>
      </c>
      <c r="I1449" t="s">
        <v>26</v>
      </c>
      <c r="K1449" t="s">
        <v>142</v>
      </c>
      <c r="L1449" t="s">
        <v>1261</v>
      </c>
      <c r="M1449" t="s">
        <v>73</v>
      </c>
      <c r="N1449" t="s">
        <v>57</v>
      </c>
      <c r="O1449" t="s">
        <v>31</v>
      </c>
      <c r="Q1449" t="s">
        <v>32</v>
      </c>
      <c r="R1449" t="s">
        <v>74</v>
      </c>
      <c r="S1449" t="s">
        <v>35</v>
      </c>
      <c r="T1449" t="s">
        <v>90</v>
      </c>
      <c r="U1449" t="s">
        <v>102</v>
      </c>
      <c r="V1449" t="s">
        <v>103</v>
      </c>
      <c r="W1449" t="s">
        <v>53</v>
      </c>
      <c r="X1449" t="s">
        <v>70</v>
      </c>
      <c r="Y1449" t="s">
        <v>72</v>
      </c>
      <c r="Z1449" t="s">
        <v>180</v>
      </c>
    </row>
    <row r="1450" spans="5:46" x14ac:dyDescent="0.4">
      <c r="E1450">
        <v>1</v>
      </c>
      <c r="F1450">
        <v>863</v>
      </c>
      <c r="G1450" t="s">
        <v>25</v>
      </c>
      <c r="H1450" s="1">
        <v>45569.459027777775</v>
      </c>
      <c r="I1450" t="s">
        <v>26</v>
      </c>
      <c r="K1450" t="s">
        <v>87</v>
      </c>
      <c r="L1450" t="s">
        <v>1261</v>
      </c>
      <c r="M1450" t="s">
        <v>73</v>
      </c>
      <c r="N1450" t="s">
        <v>30</v>
      </c>
      <c r="O1450" t="s">
        <v>58</v>
      </c>
      <c r="P1450" t="s">
        <v>32</v>
      </c>
      <c r="R1450" t="s">
        <v>33</v>
      </c>
      <c r="S1450" t="s">
        <v>89</v>
      </c>
      <c r="U1450" t="s">
        <v>103</v>
      </c>
      <c r="W1450" t="s">
        <v>64</v>
      </c>
      <c r="X1450" t="s">
        <v>39</v>
      </c>
      <c r="Y1450" t="s">
        <v>133</v>
      </c>
      <c r="Z1450" t="s">
        <v>40</v>
      </c>
      <c r="AA1450" t="s">
        <v>41</v>
      </c>
      <c r="AB1450" t="s">
        <v>440</v>
      </c>
      <c r="AC1450" t="s">
        <v>44</v>
      </c>
      <c r="AD1450" t="s">
        <v>83</v>
      </c>
      <c r="AE1450" t="s">
        <v>84</v>
      </c>
      <c r="AF1450" t="s">
        <v>85</v>
      </c>
    </row>
    <row r="1451" spans="5:46" x14ac:dyDescent="0.4">
      <c r="E1451">
        <v>1</v>
      </c>
      <c r="F1451">
        <v>863</v>
      </c>
      <c r="G1451" t="s">
        <v>25</v>
      </c>
      <c r="H1451" s="1">
        <v>45569.459027777775</v>
      </c>
      <c r="I1451" t="s">
        <v>26</v>
      </c>
      <c r="K1451" t="s">
        <v>142</v>
      </c>
      <c r="L1451" t="s">
        <v>1261</v>
      </c>
      <c r="M1451" t="s">
        <v>73</v>
      </c>
      <c r="N1451" t="s">
        <v>57</v>
      </c>
      <c r="O1451" t="s">
        <v>31</v>
      </c>
      <c r="Q1451" t="s">
        <v>104</v>
      </c>
      <c r="R1451" t="s">
        <v>33</v>
      </c>
      <c r="S1451" t="s">
        <v>34</v>
      </c>
      <c r="T1451" t="s">
        <v>89</v>
      </c>
      <c r="U1451" t="s">
        <v>50</v>
      </c>
      <c r="V1451" t="s">
        <v>37</v>
      </c>
      <c r="W1451" t="s">
        <v>125</v>
      </c>
      <c r="X1451" t="s">
        <v>91</v>
      </c>
      <c r="Y1451" t="s">
        <v>109</v>
      </c>
      <c r="Z1451" t="s">
        <v>40</v>
      </c>
      <c r="AA1451" t="s">
        <v>41</v>
      </c>
      <c r="AB1451" t="s">
        <v>1462</v>
      </c>
      <c r="AC1451" t="s">
        <v>79</v>
      </c>
      <c r="AD1451" t="s">
        <v>93</v>
      </c>
      <c r="AE1451" t="s">
        <v>96</v>
      </c>
      <c r="AF1451" t="s">
        <v>84</v>
      </c>
      <c r="AG1451" t="s">
        <v>97</v>
      </c>
    </row>
    <row r="1452" spans="5:46" x14ac:dyDescent="0.4">
      <c r="E1452">
        <v>1</v>
      </c>
      <c r="F1452">
        <v>863</v>
      </c>
      <c r="G1452" t="s">
        <v>25</v>
      </c>
      <c r="H1452" s="1">
        <v>45569.459027777775</v>
      </c>
      <c r="I1452" t="s">
        <v>26</v>
      </c>
      <c r="K1452" t="s">
        <v>142</v>
      </c>
      <c r="L1452" t="s">
        <v>1261</v>
      </c>
      <c r="M1452" t="s">
        <v>56</v>
      </c>
      <c r="N1452" t="s">
        <v>30</v>
      </c>
      <c r="O1452" t="s">
        <v>31</v>
      </c>
      <c r="Q1452" t="s">
        <v>114</v>
      </c>
      <c r="R1452" t="s">
        <v>74</v>
      </c>
      <c r="S1452" t="s">
        <v>89</v>
      </c>
      <c r="T1452" t="s">
        <v>117</v>
      </c>
      <c r="U1452" t="s">
        <v>50</v>
      </c>
      <c r="V1452" t="s">
        <v>103</v>
      </c>
      <c r="W1452" t="s">
        <v>75</v>
      </c>
      <c r="X1452" t="s">
        <v>109</v>
      </c>
      <c r="Y1452" t="s">
        <v>72</v>
      </c>
      <c r="Z1452" t="s">
        <v>40</v>
      </c>
      <c r="AA1452" t="s">
        <v>54</v>
      </c>
    </row>
    <row r="1453" spans="5:46" x14ac:dyDescent="0.4">
      <c r="E1453">
        <v>1</v>
      </c>
      <c r="F1453">
        <v>863</v>
      </c>
      <c r="G1453" t="s">
        <v>25</v>
      </c>
      <c r="H1453" s="1">
        <v>45569.459027777775</v>
      </c>
      <c r="I1453" t="s">
        <v>26</v>
      </c>
      <c r="K1453" t="s">
        <v>87</v>
      </c>
      <c r="L1453" t="s">
        <v>1261</v>
      </c>
      <c r="M1453" t="s">
        <v>73</v>
      </c>
      <c r="N1453" t="s">
        <v>57</v>
      </c>
      <c r="O1453" t="s">
        <v>58</v>
      </c>
      <c r="P1453" t="s">
        <v>108</v>
      </c>
      <c r="R1453" t="s">
        <v>74</v>
      </c>
      <c r="S1453" t="s">
        <v>101</v>
      </c>
      <c r="T1453" t="s">
        <v>90</v>
      </c>
      <c r="U1453" t="s">
        <v>50</v>
      </c>
      <c r="V1453" t="s">
        <v>37</v>
      </c>
      <c r="W1453" t="s">
        <v>52</v>
      </c>
      <c r="X1453" t="s">
        <v>125</v>
      </c>
      <c r="Y1453" t="s">
        <v>71</v>
      </c>
      <c r="Z1453" t="s">
        <v>40</v>
      </c>
      <c r="AA1453" t="s">
        <v>41</v>
      </c>
      <c r="AB1453" t="s">
        <v>1463</v>
      </c>
      <c r="AC1453" t="s">
        <v>84</v>
      </c>
    </row>
    <row r="1454" spans="5:46" x14ac:dyDescent="0.4">
      <c r="E1454">
        <v>1</v>
      </c>
      <c r="F1454">
        <v>863</v>
      </c>
      <c r="G1454" t="s">
        <v>25</v>
      </c>
      <c r="H1454" s="1">
        <v>45569.458333333336</v>
      </c>
      <c r="I1454" t="s">
        <v>26</v>
      </c>
      <c r="K1454" t="s">
        <v>87</v>
      </c>
      <c r="L1454" t="s">
        <v>1261</v>
      </c>
      <c r="M1454" t="s">
        <v>29</v>
      </c>
      <c r="N1454" t="s">
        <v>30</v>
      </c>
      <c r="O1454" t="s">
        <v>58</v>
      </c>
      <c r="P1454" t="s">
        <v>108</v>
      </c>
      <c r="R1454" t="s">
        <v>74</v>
      </c>
      <c r="S1454" t="s">
        <v>47</v>
      </c>
      <c r="T1454" t="s">
        <v>110</v>
      </c>
      <c r="U1454" t="s">
        <v>50</v>
      </c>
      <c r="V1454" t="s">
        <v>37</v>
      </c>
      <c r="W1454" t="s">
        <v>75</v>
      </c>
      <c r="X1454" t="s">
        <v>105</v>
      </c>
      <c r="Y1454" t="s">
        <v>72</v>
      </c>
      <c r="Z1454" t="s">
        <v>180</v>
      </c>
      <c r="AT1454" t="s">
        <v>1464</v>
      </c>
    </row>
    <row r="1455" spans="5:46" x14ac:dyDescent="0.4">
      <c r="E1455">
        <v>1</v>
      </c>
      <c r="F1455">
        <v>863</v>
      </c>
      <c r="G1455" t="s">
        <v>25</v>
      </c>
      <c r="H1455" s="1">
        <v>45569.458333333336</v>
      </c>
      <c r="I1455" t="s">
        <v>26</v>
      </c>
      <c r="K1455" t="s">
        <v>142</v>
      </c>
      <c r="L1455" t="s">
        <v>1261</v>
      </c>
      <c r="M1455" t="s">
        <v>73</v>
      </c>
      <c r="N1455" t="s">
        <v>57</v>
      </c>
      <c r="O1455" t="s">
        <v>58</v>
      </c>
      <c r="P1455" t="s">
        <v>190</v>
      </c>
      <c r="R1455" t="s">
        <v>60</v>
      </c>
      <c r="S1455" t="s">
        <v>34</v>
      </c>
      <c r="T1455" t="s">
        <v>48</v>
      </c>
      <c r="U1455" t="s">
        <v>50</v>
      </c>
      <c r="V1455" t="s">
        <v>51</v>
      </c>
      <c r="W1455" t="s">
        <v>75</v>
      </c>
      <c r="X1455" t="s">
        <v>91</v>
      </c>
      <c r="Y1455" t="s">
        <v>109</v>
      </c>
      <c r="Z1455" t="s">
        <v>40</v>
      </c>
      <c r="AA1455" t="s">
        <v>41</v>
      </c>
      <c r="AB1455" t="s">
        <v>1465</v>
      </c>
      <c r="AC1455" t="s">
        <v>77</v>
      </c>
      <c r="AD1455" t="s">
        <v>78</v>
      </c>
      <c r="AE1455" t="s">
        <v>79</v>
      </c>
      <c r="AF1455" t="s">
        <v>80</v>
      </c>
      <c r="AG1455" t="s">
        <v>93</v>
      </c>
      <c r="AH1455" t="s">
        <v>43</v>
      </c>
      <c r="AI1455" t="s">
        <v>44</v>
      </c>
      <c r="AJ1455" t="s">
        <v>96</v>
      </c>
      <c r="AK1455" t="s">
        <v>83</v>
      </c>
      <c r="AL1455" t="s">
        <v>84</v>
      </c>
      <c r="AM1455" t="s">
        <v>85</v>
      </c>
      <c r="AN1455" t="s">
        <v>97</v>
      </c>
    </row>
    <row r="1456" spans="5:46" x14ac:dyDescent="0.4">
      <c r="E1456">
        <v>1</v>
      </c>
      <c r="F1456">
        <v>863</v>
      </c>
      <c r="G1456" t="s">
        <v>25</v>
      </c>
      <c r="H1456" s="1">
        <v>45569.457638888889</v>
      </c>
      <c r="I1456" t="s">
        <v>26</v>
      </c>
      <c r="K1456" t="s">
        <v>142</v>
      </c>
      <c r="L1456" t="s">
        <v>1261</v>
      </c>
      <c r="M1456" t="s">
        <v>56</v>
      </c>
      <c r="N1456" t="s">
        <v>57</v>
      </c>
      <c r="O1456" t="s">
        <v>58</v>
      </c>
      <c r="P1456" t="s">
        <v>59</v>
      </c>
      <c r="R1456" t="s">
        <v>74</v>
      </c>
      <c r="U1456" t="s">
        <v>51</v>
      </c>
      <c r="W1456" t="s">
        <v>105</v>
      </c>
      <c r="Z1456" t="s">
        <v>180</v>
      </c>
    </row>
    <row r="1457" spans="5:46" x14ac:dyDescent="0.4">
      <c r="E1457">
        <v>1</v>
      </c>
      <c r="F1457">
        <v>863</v>
      </c>
      <c r="G1457" t="s">
        <v>25</v>
      </c>
      <c r="H1457" s="1">
        <v>45569.431944444441</v>
      </c>
      <c r="I1457" t="s">
        <v>26</v>
      </c>
      <c r="K1457" t="s">
        <v>142</v>
      </c>
      <c r="L1457" t="s">
        <v>1053</v>
      </c>
      <c r="M1457" t="s">
        <v>73</v>
      </c>
      <c r="N1457" t="s">
        <v>57</v>
      </c>
      <c r="O1457" t="s">
        <v>58</v>
      </c>
      <c r="P1457" t="s">
        <v>190</v>
      </c>
      <c r="R1457" t="s">
        <v>74</v>
      </c>
      <c r="S1457" t="s">
        <v>47</v>
      </c>
      <c r="T1457" t="s">
        <v>117</v>
      </c>
      <c r="U1457" t="s">
        <v>103</v>
      </c>
      <c r="V1457" t="s">
        <v>63</v>
      </c>
      <c r="W1457" t="s">
        <v>52</v>
      </c>
      <c r="X1457" t="s">
        <v>38</v>
      </c>
      <c r="Y1457" t="s">
        <v>99</v>
      </c>
      <c r="Z1457" t="s">
        <v>40</v>
      </c>
      <c r="AA1457" t="s">
        <v>41</v>
      </c>
      <c r="AB1457" t="s">
        <v>1466</v>
      </c>
      <c r="AC1457" t="s">
        <v>43</v>
      </c>
      <c r="AD1457" t="s">
        <v>44</v>
      </c>
      <c r="AE1457" t="s">
        <v>94</v>
      </c>
    </row>
    <row r="1458" spans="5:46" x14ac:dyDescent="0.4">
      <c r="E1458">
        <v>1</v>
      </c>
      <c r="F1458">
        <v>863</v>
      </c>
      <c r="G1458" t="s">
        <v>25</v>
      </c>
      <c r="H1458" s="1">
        <v>45569.430555555555</v>
      </c>
      <c r="I1458" t="s">
        <v>26</v>
      </c>
      <c r="K1458" t="s">
        <v>142</v>
      </c>
      <c r="L1458" t="s">
        <v>1053</v>
      </c>
      <c r="M1458" t="s">
        <v>73</v>
      </c>
      <c r="N1458" t="s">
        <v>57</v>
      </c>
      <c r="O1458" t="s">
        <v>58</v>
      </c>
      <c r="P1458" t="s">
        <v>108</v>
      </c>
      <c r="R1458" t="s">
        <v>74</v>
      </c>
      <c r="S1458" t="s">
        <v>117</v>
      </c>
      <c r="T1458" t="s">
        <v>101</v>
      </c>
      <c r="U1458" t="s">
        <v>103</v>
      </c>
      <c r="W1458" t="s">
        <v>105</v>
      </c>
      <c r="X1458" t="s">
        <v>91</v>
      </c>
      <c r="Z1458" t="s">
        <v>180</v>
      </c>
      <c r="AT1458" t="s">
        <v>1467</v>
      </c>
    </row>
    <row r="1459" spans="5:46" x14ac:dyDescent="0.4">
      <c r="E1459">
        <v>1</v>
      </c>
      <c r="F1459">
        <v>863</v>
      </c>
      <c r="G1459" t="s">
        <v>25</v>
      </c>
      <c r="H1459" s="1">
        <v>45569.429861111108</v>
      </c>
      <c r="I1459" t="s">
        <v>26</v>
      </c>
      <c r="K1459" t="s">
        <v>142</v>
      </c>
      <c r="L1459" t="s">
        <v>1053</v>
      </c>
      <c r="M1459" t="s">
        <v>73</v>
      </c>
      <c r="N1459" t="s">
        <v>46</v>
      </c>
      <c r="O1459" t="s">
        <v>31</v>
      </c>
      <c r="Q1459" t="s">
        <v>1468</v>
      </c>
      <c r="R1459" t="s">
        <v>74</v>
      </c>
      <c r="S1459" t="s">
        <v>89</v>
      </c>
      <c r="T1459" t="s">
        <v>48</v>
      </c>
      <c r="U1459" t="s">
        <v>103</v>
      </c>
      <c r="V1459" t="s">
        <v>68</v>
      </c>
      <c r="W1459" t="s">
        <v>38</v>
      </c>
      <c r="X1459" t="s">
        <v>70</v>
      </c>
      <c r="Y1459" t="s">
        <v>72</v>
      </c>
      <c r="Z1459" t="s">
        <v>180</v>
      </c>
    </row>
    <row r="1460" spans="5:46" x14ac:dyDescent="0.4">
      <c r="E1460">
        <v>1</v>
      </c>
      <c r="F1460">
        <v>863</v>
      </c>
      <c r="G1460" t="s">
        <v>25</v>
      </c>
      <c r="H1460" s="1">
        <v>45569.429861111108</v>
      </c>
      <c r="I1460" t="s">
        <v>26</v>
      </c>
      <c r="K1460" t="s">
        <v>142</v>
      </c>
      <c r="L1460" t="s">
        <v>1053</v>
      </c>
      <c r="M1460" t="s">
        <v>56</v>
      </c>
      <c r="N1460" t="s">
        <v>30</v>
      </c>
      <c r="O1460" t="s">
        <v>58</v>
      </c>
      <c r="P1460" t="s">
        <v>108</v>
      </c>
      <c r="R1460" t="s">
        <v>74</v>
      </c>
      <c r="S1460" t="s">
        <v>47</v>
      </c>
      <c r="T1460" t="s">
        <v>48</v>
      </c>
      <c r="U1460" t="s">
        <v>103</v>
      </c>
      <c r="W1460" t="s">
        <v>52</v>
      </c>
      <c r="X1460" t="s">
        <v>91</v>
      </c>
      <c r="Y1460" t="s">
        <v>38</v>
      </c>
      <c r="Z1460" t="s">
        <v>180</v>
      </c>
    </row>
    <row r="1461" spans="5:46" x14ac:dyDescent="0.4">
      <c r="E1461">
        <v>1</v>
      </c>
      <c r="F1461">
        <v>863</v>
      </c>
      <c r="G1461" t="s">
        <v>25</v>
      </c>
      <c r="H1461" s="1">
        <v>45569.428472222222</v>
      </c>
      <c r="I1461" t="s">
        <v>26</v>
      </c>
      <c r="K1461" t="s">
        <v>142</v>
      </c>
      <c r="L1461" t="s">
        <v>1053</v>
      </c>
      <c r="M1461" t="s">
        <v>29</v>
      </c>
      <c r="N1461" t="s">
        <v>30</v>
      </c>
      <c r="O1461" t="s">
        <v>58</v>
      </c>
      <c r="P1461" t="s">
        <v>108</v>
      </c>
      <c r="R1461" t="s">
        <v>34</v>
      </c>
      <c r="S1461" t="s">
        <v>74</v>
      </c>
      <c r="T1461" t="s">
        <v>89</v>
      </c>
      <c r="U1461" t="s">
        <v>50</v>
      </c>
      <c r="V1461" t="s">
        <v>37</v>
      </c>
      <c r="W1461" t="s">
        <v>75</v>
      </c>
      <c r="X1461" t="s">
        <v>125</v>
      </c>
      <c r="Y1461" t="s">
        <v>38</v>
      </c>
      <c r="Z1461" t="s">
        <v>40</v>
      </c>
      <c r="AA1461" t="s">
        <v>54</v>
      </c>
    </row>
    <row r="1462" spans="5:46" x14ac:dyDescent="0.4">
      <c r="E1462">
        <v>1</v>
      </c>
      <c r="F1462">
        <v>863</v>
      </c>
      <c r="G1462" t="s">
        <v>25</v>
      </c>
      <c r="H1462" s="1">
        <v>45569.428472222222</v>
      </c>
      <c r="I1462" t="s">
        <v>26</v>
      </c>
      <c r="K1462" t="s">
        <v>142</v>
      </c>
      <c r="L1462" t="s">
        <v>1053</v>
      </c>
      <c r="M1462" t="s">
        <v>73</v>
      </c>
      <c r="N1462" t="s">
        <v>30</v>
      </c>
      <c r="O1462" t="s">
        <v>31</v>
      </c>
      <c r="Q1462" t="s">
        <v>123</v>
      </c>
      <c r="R1462" t="s">
        <v>34</v>
      </c>
      <c r="S1462" t="s">
        <v>74</v>
      </c>
      <c r="T1462" t="s">
        <v>48</v>
      </c>
      <c r="U1462" t="s">
        <v>103</v>
      </c>
      <c r="W1462" t="s">
        <v>105</v>
      </c>
      <c r="Z1462" t="s">
        <v>180</v>
      </c>
    </row>
    <row r="1463" spans="5:46" x14ac:dyDescent="0.4">
      <c r="E1463">
        <v>1</v>
      </c>
      <c r="F1463">
        <v>863</v>
      </c>
      <c r="G1463" t="s">
        <v>25</v>
      </c>
      <c r="H1463" s="1">
        <v>45569.428472222222</v>
      </c>
      <c r="I1463" t="s">
        <v>26</v>
      </c>
      <c r="K1463" t="s">
        <v>142</v>
      </c>
      <c r="L1463" t="s">
        <v>1053</v>
      </c>
      <c r="M1463" t="s">
        <v>73</v>
      </c>
      <c r="N1463" t="s">
        <v>57</v>
      </c>
      <c r="O1463" t="s">
        <v>58</v>
      </c>
      <c r="P1463" t="s">
        <v>59</v>
      </c>
      <c r="R1463" t="s">
        <v>48</v>
      </c>
      <c r="U1463" t="s">
        <v>50</v>
      </c>
      <c r="V1463" t="s">
        <v>235</v>
      </c>
      <c r="W1463" t="s">
        <v>52</v>
      </c>
      <c r="X1463" t="s">
        <v>109</v>
      </c>
      <c r="Y1463" t="s">
        <v>72</v>
      </c>
      <c r="Z1463" t="s">
        <v>40</v>
      </c>
      <c r="AA1463" t="s">
        <v>54</v>
      </c>
    </row>
    <row r="1464" spans="5:46" x14ac:dyDescent="0.4">
      <c r="E1464">
        <v>1</v>
      </c>
      <c r="F1464">
        <v>863</v>
      </c>
      <c r="G1464" t="s">
        <v>25</v>
      </c>
      <c r="H1464" s="1">
        <v>45569.428472222222</v>
      </c>
      <c r="I1464" t="s">
        <v>26</v>
      </c>
      <c r="K1464" t="s">
        <v>142</v>
      </c>
      <c r="L1464" t="s">
        <v>1053</v>
      </c>
      <c r="M1464" t="s">
        <v>56</v>
      </c>
      <c r="N1464" t="s">
        <v>30</v>
      </c>
      <c r="O1464" t="s">
        <v>31</v>
      </c>
      <c r="Q1464" t="s">
        <v>88</v>
      </c>
      <c r="R1464" t="s">
        <v>60</v>
      </c>
      <c r="S1464" t="s">
        <v>48</v>
      </c>
      <c r="T1464" t="s">
        <v>101</v>
      </c>
      <c r="U1464" t="s">
        <v>50</v>
      </c>
      <c r="V1464" t="s">
        <v>63</v>
      </c>
      <c r="W1464" t="s">
        <v>75</v>
      </c>
      <c r="X1464" t="s">
        <v>38</v>
      </c>
      <c r="Y1464" t="s">
        <v>109</v>
      </c>
      <c r="Z1464" t="s">
        <v>40</v>
      </c>
      <c r="AA1464" t="s">
        <v>54</v>
      </c>
      <c r="AT1464" t="s">
        <v>1469</v>
      </c>
    </row>
    <row r="1465" spans="5:46" x14ac:dyDescent="0.4">
      <c r="E1465">
        <v>1</v>
      </c>
      <c r="F1465">
        <v>863</v>
      </c>
      <c r="G1465" t="s">
        <v>25</v>
      </c>
      <c r="H1465" s="1">
        <v>45569.428472222222</v>
      </c>
      <c r="I1465" t="s">
        <v>26</v>
      </c>
      <c r="K1465" t="s">
        <v>142</v>
      </c>
      <c r="L1465" t="s">
        <v>1053</v>
      </c>
      <c r="M1465" t="s">
        <v>29</v>
      </c>
      <c r="N1465" t="s">
        <v>57</v>
      </c>
      <c r="O1465" t="s">
        <v>58</v>
      </c>
      <c r="P1465" t="s">
        <v>108</v>
      </c>
      <c r="R1465" t="s">
        <v>74</v>
      </c>
      <c r="S1465" t="s">
        <v>47</v>
      </c>
      <c r="T1465" t="s">
        <v>117</v>
      </c>
      <c r="U1465" t="s">
        <v>50</v>
      </c>
      <c r="W1465" t="s">
        <v>125</v>
      </c>
      <c r="X1465" t="s">
        <v>91</v>
      </c>
      <c r="Z1465" t="s">
        <v>180</v>
      </c>
    </row>
    <row r="1466" spans="5:46" x14ac:dyDescent="0.4">
      <c r="E1466">
        <v>1</v>
      </c>
      <c r="F1466">
        <v>863</v>
      </c>
      <c r="G1466" t="s">
        <v>25</v>
      </c>
      <c r="H1466" s="1">
        <v>45569.428472222222</v>
      </c>
      <c r="I1466" t="s">
        <v>26</v>
      </c>
      <c r="K1466" t="s">
        <v>142</v>
      </c>
      <c r="L1466" t="s">
        <v>1053</v>
      </c>
      <c r="M1466" t="s">
        <v>73</v>
      </c>
      <c r="N1466" t="s">
        <v>57</v>
      </c>
      <c r="O1466" t="s">
        <v>58</v>
      </c>
      <c r="P1466" t="s">
        <v>134</v>
      </c>
      <c r="R1466" t="s">
        <v>74</v>
      </c>
      <c r="S1466" t="s">
        <v>117</v>
      </c>
      <c r="T1466" t="s">
        <v>101</v>
      </c>
      <c r="U1466" t="s">
        <v>37</v>
      </c>
      <c r="V1466" t="s">
        <v>68</v>
      </c>
      <c r="W1466" t="s">
        <v>75</v>
      </c>
      <c r="X1466" t="s">
        <v>125</v>
      </c>
      <c r="Y1466" t="s">
        <v>105</v>
      </c>
      <c r="Z1466" t="s">
        <v>180</v>
      </c>
    </row>
    <row r="1467" spans="5:46" x14ac:dyDescent="0.4">
      <c r="E1467">
        <v>1</v>
      </c>
      <c r="F1467">
        <v>863</v>
      </c>
      <c r="G1467" t="s">
        <v>25</v>
      </c>
      <c r="H1467" s="1">
        <v>45569.428472222222</v>
      </c>
      <c r="I1467" t="s">
        <v>26</v>
      </c>
      <c r="K1467" t="s">
        <v>142</v>
      </c>
      <c r="L1467" t="s">
        <v>1053</v>
      </c>
      <c r="M1467" t="s">
        <v>56</v>
      </c>
      <c r="N1467" t="s">
        <v>57</v>
      </c>
      <c r="O1467" t="s">
        <v>58</v>
      </c>
      <c r="P1467" t="s">
        <v>108</v>
      </c>
      <c r="R1467" t="s">
        <v>33</v>
      </c>
      <c r="S1467" t="s">
        <v>48</v>
      </c>
      <c r="T1467" t="s">
        <v>110</v>
      </c>
      <c r="U1467" t="s">
        <v>103</v>
      </c>
      <c r="V1467" t="s">
        <v>115</v>
      </c>
      <c r="W1467" t="s">
        <v>105</v>
      </c>
      <c r="Z1467" t="s">
        <v>40</v>
      </c>
      <c r="AA1467" t="s">
        <v>54</v>
      </c>
    </row>
    <row r="1468" spans="5:46" x14ac:dyDescent="0.4">
      <c r="E1468">
        <v>1</v>
      </c>
      <c r="F1468">
        <v>863</v>
      </c>
      <c r="G1468" t="s">
        <v>25</v>
      </c>
      <c r="H1468" s="1">
        <v>45569.427777777775</v>
      </c>
      <c r="I1468" t="s">
        <v>26</v>
      </c>
      <c r="K1468" t="s">
        <v>142</v>
      </c>
      <c r="L1468" t="s">
        <v>1053</v>
      </c>
      <c r="M1468" t="s">
        <v>29</v>
      </c>
      <c r="N1468" t="s">
        <v>66</v>
      </c>
      <c r="O1468" t="s">
        <v>31</v>
      </c>
      <c r="Q1468" t="s">
        <v>1470</v>
      </c>
      <c r="R1468" t="s">
        <v>35</v>
      </c>
      <c r="S1468" t="s">
        <v>48</v>
      </c>
      <c r="T1468" t="s">
        <v>49</v>
      </c>
      <c r="U1468" t="s">
        <v>50</v>
      </c>
      <c r="W1468" t="s">
        <v>52</v>
      </c>
      <c r="X1468" t="s">
        <v>75</v>
      </c>
      <c r="Z1468" t="s">
        <v>180</v>
      </c>
      <c r="AT1468" t="s">
        <v>1471</v>
      </c>
    </row>
    <row r="1469" spans="5:46" ht="112.5" x14ac:dyDescent="0.4">
      <c r="E1469">
        <v>1</v>
      </c>
      <c r="F1469">
        <v>863</v>
      </c>
      <c r="G1469" t="s">
        <v>25</v>
      </c>
      <c r="H1469" s="1">
        <v>45569.427777777775</v>
      </c>
      <c r="I1469" t="s">
        <v>26</v>
      </c>
      <c r="K1469" t="s">
        <v>142</v>
      </c>
      <c r="L1469" t="s">
        <v>1053</v>
      </c>
      <c r="M1469" t="s">
        <v>73</v>
      </c>
      <c r="N1469" t="s">
        <v>57</v>
      </c>
      <c r="O1469" t="s">
        <v>58</v>
      </c>
      <c r="P1469" t="s">
        <v>108</v>
      </c>
      <c r="R1469" t="s">
        <v>74</v>
      </c>
      <c r="S1469" t="s">
        <v>61</v>
      </c>
      <c r="T1469" t="s">
        <v>48</v>
      </c>
      <c r="U1469" t="s">
        <v>50</v>
      </c>
      <c r="V1469" t="s">
        <v>103</v>
      </c>
      <c r="W1469" t="s">
        <v>105</v>
      </c>
      <c r="X1469" t="s">
        <v>178</v>
      </c>
      <c r="Y1469" t="s">
        <v>72</v>
      </c>
      <c r="Z1469" t="s">
        <v>40</v>
      </c>
      <c r="AA1469" t="s">
        <v>41</v>
      </c>
      <c r="AB1469" s="2" t="s">
        <v>1472</v>
      </c>
      <c r="AC1469" t="s">
        <v>79</v>
      </c>
      <c r="AD1469" t="s">
        <v>96</v>
      </c>
      <c r="AE1469" t="s">
        <v>81</v>
      </c>
      <c r="AF1469" t="s">
        <v>85</v>
      </c>
      <c r="AG1469" t="s">
        <v>97</v>
      </c>
    </row>
    <row r="1470" spans="5:46" x14ac:dyDescent="0.4">
      <c r="E1470">
        <v>1</v>
      </c>
      <c r="F1470">
        <v>863</v>
      </c>
      <c r="G1470" t="s">
        <v>25</v>
      </c>
      <c r="H1470" s="1">
        <v>45569.426388888889</v>
      </c>
      <c r="I1470" t="s">
        <v>26</v>
      </c>
      <c r="K1470" t="s">
        <v>142</v>
      </c>
      <c r="L1470" t="s">
        <v>1053</v>
      </c>
      <c r="M1470" t="s">
        <v>29</v>
      </c>
      <c r="N1470" t="s">
        <v>66</v>
      </c>
      <c r="O1470" t="s">
        <v>31</v>
      </c>
      <c r="Q1470" t="s">
        <v>1473</v>
      </c>
      <c r="R1470" t="s">
        <v>34</v>
      </c>
      <c r="S1470" t="s">
        <v>74</v>
      </c>
      <c r="T1470" t="s">
        <v>35</v>
      </c>
      <c r="U1470" t="s">
        <v>50</v>
      </c>
      <c r="V1470" t="s">
        <v>51</v>
      </c>
      <c r="W1470" t="s">
        <v>125</v>
      </c>
      <c r="X1470" t="s">
        <v>105</v>
      </c>
      <c r="Y1470" t="s">
        <v>91</v>
      </c>
      <c r="Z1470" t="s">
        <v>180</v>
      </c>
    </row>
    <row r="1471" spans="5:46" x14ac:dyDescent="0.4">
      <c r="E1471">
        <v>1</v>
      </c>
      <c r="F1471">
        <v>863</v>
      </c>
      <c r="G1471" t="s">
        <v>25</v>
      </c>
      <c r="H1471" s="1">
        <v>45569.425694444442</v>
      </c>
      <c r="I1471" t="s">
        <v>26</v>
      </c>
      <c r="K1471" t="s">
        <v>237</v>
      </c>
      <c r="L1471" t="s">
        <v>1053</v>
      </c>
      <c r="M1471" t="s">
        <v>29</v>
      </c>
      <c r="N1471" t="s">
        <v>30</v>
      </c>
      <c r="O1471" t="s">
        <v>58</v>
      </c>
      <c r="P1471" t="s">
        <v>32</v>
      </c>
      <c r="R1471" t="s">
        <v>47</v>
      </c>
      <c r="S1471" t="s">
        <v>90</v>
      </c>
      <c r="T1471" t="s">
        <v>110</v>
      </c>
      <c r="U1471" t="s">
        <v>50</v>
      </c>
      <c r="V1471" t="s">
        <v>37</v>
      </c>
      <c r="W1471" t="s">
        <v>75</v>
      </c>
      <c r="X1471" t="s">
        <v>106</v>
      </c>
      <c r="Z1471" t="s">
        <v>180</v>
      </c>
      <c r="AT1471" t="s">
        <v>468</v>
      </c>
    </row>
    <row r="1472" spans="5:46" x14ac:dyDescent="0.4">
      <c r="E1472">
        <v>1</v>
      </c>
      <c r="F1472">
        <v>863</v>
      </c>
      <c r="G1472" t="s">
        <v>25</v>
      </c>
      <c r="H1472" s="1">
        <v>45569.425694444442</v>
      </c>
      <c r="I1472" t="s">
        <v>26</v>
      </c>
      <c r="K1472" t="s">
        <v>142</v>
      </c>
      <c r="L1472" t="s">
        <v>1053</v>
      </c>
      <c r="M1472" t="s">
        <v>56</v>
      </c>
      <c r="N1472" t="s">
        <v>57</v>
      </c>
      <c r="O1472" t="s">
        <v>31</v>
      </c>
      <c r="Q1472" t="s">
        <v>123</v>
      </c>
      <c r="R1472" t="s">
        <v>74</v>
      </c>
      <c r="U1472" t="s">
        <v>102</v>
      </c>
      <c r="W1472" t="s">
        <v>111</v>
      </c>
      <c r="Z1472" t="s">
        <v>40</v>
      </c>
      <c r="AA1472" t="s">
        <v>41</v>
      </c>
      <c r="AB1472" t="s">
        <v>1474</v>
      </c>
      <c r="AC1472" t="s">
        <v>189</v>
      </c>
    </row>
    <row r="1473" spans="5:46" x14ac:dyDescent="0.4">
      <c r="E1473">
        <v>1</v>
      </c>
      <c r="F1473">
        <v>863</v>
      </c>
      <c r="G1473" t="s">
        <v>25</v>
      </c>
      <c r="H1473" s="1">
        <v>45569.425000000003</v>
      </c>
      <c r="I1473" t="s">
        <v>26</v>
      </c>
      <c r="K1473" t="s">
        <v>142</v>
      </c>
      <c r="L1473" t="s">
        <v>1053</v>
      </c>
      <c r="M1473" t="s">
        <v>73</v>
      </c>
      <c r="N1473" t="s">
        <v>57</v>
      </c>
      <c r="O1473" t="s">
        <v>58</v>
      </c>
      <c r="P1473" t="s">
        <v>190</v>
      </c>
      <c r="R1473" t="s">
        <v>33</v>
      </c>
      <c r="S1473" t="s">
        <v>117</v>
      </c>
      <c r="T1473" t="s">
        <v>49</v>
      </c>
      <c r="U1473" t="s">
        <v>51</v>
      </c>
      <c r="V1473" t="s">
        <v>37</v>
      </c>
      <c r="W1473" t="s">
        <v>75</v>
      </c>
      <c r="X1473" t="s">
        <v>162</v>
      </c>
      <c r="Y1473" t="s">
        <v>71</v>
      </c>
      <c r="Z1473" t="s">
        <v>40</v>
      </c>
      <c r="AA1473" t="s">
        <v>41</v>
      </c>
      <c r="AB1473" t="s">
        <v>1475</v>
      </c>
      <c r="AC1473" t="s">
        <v>79</v>
      </c>
      <c r="AD1473" t="s">
        <v>80</v>
      </c>
      <c r="AE1473" t="s">
        <v>93</v>
      </c>
      <c r="AF1473" t="s">
        <v>44</v>
      </c>
      <c r="AG1473" t="s">
        <v>95</v>
      </c>
      <c r="AH1473" t="s">
        <v>96</v>
      </c>
      <c r="AI1473" t="s">
        <v>81</v>
      </c>
      <c r="AJ1473" t="s">
        <v>83</v>
      </c>
      <c r="AK1473" t="s">
        <v>84</v>
      </c>
      <c r="AL1473" t="s">
        <v>85</v>
      </c>
      <c r="AM1473" t="s">
        <v>97</v>
      </c>
    </row>
    <row r="1474" spans="5:46" x14ac:dyDescent="0.4">
      <c r="E1474">
        <v>1</v>
      </c>
      <c r="F1474">
        <v>863</v>
      </c>
      <c r="G1474" t="s">
        <v>25</v>
      </c>
      <c r="H1474" s="1">
        <v>45569.425000000003</v>
      </c>
      <c r="I1474" t="s">
        <v>26</v>
      </c>
      <c r="K1474" t="s">
        <v>142</v>
      </c>
      <c r="L1474" t="s">
        <v>1053</v>
      </c>
      <c r="M1474" t="s">
        <v>73</v>
      </c>
      <c r="N1474" t="s">
        <v>57</v>
      </c>
      <c r="O1474" t="s">
        <v>58</v>
      </c>
      <c r="P1474" t="s">
        <v>190</v>
      </c>
      <c r="R1474" t="s">
        <v>34</v>
      </c>
      <c r="S1474" t="s">
        <v>48</v>
      </c>
      <c r="T1474" t="s">
        <v>101</v>
      </c>
      <c r="U1474" t="s">
        <v>50</v>
      </c>
      <c r="V1474" t="s">
        <v>157</v>
      </c>
      <c r="W1474" t="s">
        <v>52</v>
      </c>
      <c r="X1474" t="s">
        <v>75</v>
      </c>
      <c r="Y1474" t="s">
        <v>91</v>
      </c>
      <c r="Z1474" t="s">
        <v>40</v>
      </c>
      <c r="AA1474" t="s">
        <v>54</v>
      </c>
      <c r="AT1474" t="s">
        <v>1476</v>
      </c>
    </row>
    <row r="1475" spans="5:46" x14ac:dyDescent="0.4">
      <c r="E1475">
        <v>1</v>
      </c>
      <c r="F1475">
        <v>863</v>
      </c>
      <c r="G1475" t="s">
        <v>25</v>
      </c>
      <c r="H1475" s="1">
        <v>45569.425000000003</v>
      </c>
      <c r="I1475" t="s">
        <v>26</v>
      </c>
      <c r="K1475" t="s">
        <v>142</v>
      </c>
      <c r="L1475" t="s">
        <v>1053</v>
      </c>
      <c r="M1475" t="s">
        <v>56</v>
      </c>
      <c r="N1475" t="s">
        <v>66</v>
      </c>
      <c r="O1475" t="s">
        <v>31</v>
      </c>
      <c r="Q1475" t="s">
        <v>1477</v>
      </c>
      <c r="R1475" t="s">
        <v>34</v>
      </c>
      <c r="U1475" t="s">
        <v>68</v>
      </c>
      <c r="W1475" t="s">
        <v>72</v>
      </c>
      <c r="Z1475" t="s">
        <v>40</v>
      </c>
      <c r="AA1475" t="s">
        <v>54</v>
      </c>
    </row>
  </sheetData>
  <autoFilter ref="A1:AT1475" xr:uid="{B16B6C80-7ED4-4FB9-8B32-91CAA5CC26B3}"/>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16A6-B096-47BF-8BBA-CC74B20CDBF9}">
  <dimension ref="B1:Q25"/>
  <sheetViews>
    <sheetView zoomScale="88" workbookViewId="0">
      <pane xSplit="3" ySplit="3" topLeftCell="G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17" x14ac:dyDescent="0.4">
      <c r="E1" t="s">
        <v>1543</v>
      </c>
    </row>
    <row r="2" spans="2:17" ht="72" customHeight="1" x14ac:dyDescent="0.4">
      <c r="B2" s="26"/>
      <c r="C2" s="27"/>
      <c r="D2" s="28" t="s">
        <v>1478</v>
      </c>
      <c r="E2" s="29" t="s">
        <v>1545</v>
      </c>
      <c r="F2" s="30"/>
      <c r="G2" s="30"/>
      <c r="H2" s="30"/>
      <c r="I2" s="30"/>
      <c r="J2" s="27"/>
      <c r="K2" s="27"/>
      <c r="L2" s="27"/>
      <c r="M2" s="27"/>
      <c r="N2" s="27"/>
      <c r="O2" s="27"/>
      <c r="P2" s="27"/>
      <c r="Q2" s="31"/>
    </row>
    <row r="3" spans="2:17" ht="107.25" customHeight="1" x14ac:dyDescent="0.4">
      <c r="B3" s="32"/>
      <c r="C3" s="33"/>
      <c r="D3" s="34"/>
      <c r="E3" s="35" t="s">
        <v>1554</v>
      </c>
      <c r="F3" s="35" t="s">
        <v>1546</v>
      </c>
      <c r="G3" s="35" t="s">
        <v>1547</v>
      </c>
      <c r="H3" s="35" t="s">
        <v>1548</v>
      </c>
      <c r="I3" s="35" t="s">
        <v>1549</v>
      </c>
      <c r="J3" s="35" t="s">
        <v>1555</v>
      </c>
      <c r="K3" s="35" t="s">
        <v>1550</v>
      </c>
      <c r="L3" s="35" t="s">
        <v>1551</v>
      </c>
      <c r="M3" s="35" t="s">
        <v>1556</v>
      </c>
      <c r="N3" s="35" t="s">
        <v>1557</v>
      </c>
      <c r="O3" s="35" t="s">
        <v>1552</v>
      </c>
      <c r="P3" s="35" t="s">
        <v>1553</v>
      </c>
      <c r="Q3" s="36" t="s">
        <v>1517</v>
      </c>
    </row>
    <row r="4" spans="2:17" x14ac:dyDescent="0.4">
      <c r="B4" s="3" t="s">
        <v>1478</v>
      </c>
      <c r="C4" s="4"/>
      <c r="D4" s="5">
        <v>2627</v>
      </c>
      <c r="E4" s="6">
        <v>967</v>
      </c>
      <c r="F4" s="6">
        <v>207</v>
      </c>
      <c r="G4" s="6">
        <v>85</v>
      </c>
      <c r="H4" s="6">
        <v>24</v>
      </c>
      <c r="I4" s="6">
        <v>176</v>
      </c>
      <c r="J4" s="6">
        <v>104</v>
      </c>
      <c r="K4" s="6">
        <v>283</v>
      </c>
      <c r="L4" s="6">
        <v>197</v>
      </c>
      <c r="M4" s="6">
        <v>184</v>
      </c>
      <c r="N4" s="6">
        <v>40</v>
      </c>
      <c r="O4" s="6">
        <v>231</v>
      </c>
      <c r="P4" s="6">
        <v>87</v>
      </c>
      <c r="Q4" s="7">
        <v>42</v>
      </c>
    </row>
    <row r="5" spans="2:17" x14ac:dyDescent="0.4">
      <c r="B5" s="8"/>
      <c r="C5" s="9"/>
      <c r="D5" s="19">
        <v>99.999999999999986</v>
      </c>
      <c r="E5" s="11">
        <v>36.810049486105825</v>
      </c>
      <c r="F5" s="11">
        <v>7.8797106966121051</v>
      </c>
      <c r="G5" s="11">
        <v>3.2356299961933765</v>
      </c>
      <c r="H5" s="11">
        <v>0.91358964598401216</v>
      </c>
      <c r="I5" s="11">
        <v>6.6996574038827559</v>
      </c>
      <c r="J5" s="11">
        <v>3.9588884659307197</v>
      </c>
      <c r="K5" s="11">
        <v>10.772744575561477</v>
      </c>
      <c r="L5" s="11">
        <v>7.4990483441187665</v>
      </c>
      <c r="M5" s="11">
        <v>7.0041872858774266</v>
      </c>
      <c r="N5" s="11">
        <v>1.5226494099733536</v>
      </c>
      <c r="O5" s="11">
        <v>8.7933003425961171</v>
      </c>
      <c r="P5" s="11">
        <v>3.311762466692044</v>
      </c>
      <c r="Q5" s="12">
        <v>1.5987818804720211</v>
      </c>
    </row>
    <row r="6" spans="2:17" x14ac:dyDescent="0.4">
      <c r="B6" s="13" t="s">
        <v>1485</v>
      </c>
      <c r="C6" s="14" t="s">
        <v>1493</v>
      </c>
      <c r="D6" s="15">
        <v>427</v>
      </c>
      <c r="E6" s="16">
        <v>163</v>
      </c>
      <c r="F6" s="16">
        <v>35</v>
      </c>
      <c r="G6" s="16">
        <v>12</v>
      </c>
      <c r="H6" s="16">
        <v>5</v>
      </c>
      <c r="I6" s="16">
        <v>25</v>
      </c>
      <c r="J6" s="16">
        <v>23</v>
      </c>
      <c r="K6" s="16">
        <v>47</v>
      </c>
      <c r="L6" s="16">
        <v>25</v>
      </c>
      <c r="M6" s="16">
        <v>22</v>
      </c>
      <c r="N6" s="16">
        <v>4</v>
      </c>
      <c r="O6" s="16">
        <v>43</v>
      </c>
      <c r="P6" s="16">
        <v>13</v>
      </c>
      <c r="Q6" s="17">
        <v>10</v>
      </c>
    </row>
    <row r="7" spans="2:17" x14ac:dyDescent="0.4">
      <c r="B7" s="18"/>
      <c r="C7" s="9"/>
      <c r="D7" s="10">
        <v>99.999999999999972</v>
      </c>
      <c r="E7" s="11">
        <v>38.173302107728333</v>
      </c>
      <c r="F7" s="11">
        <v>8.1967213114754092</v>
      </c>
      <c r="G7" s="11">
        <v>2.810304449648712</v>
      </c>
      <c r="H7" s="11">
        <v>1.1709601873536302</v>
      </c>
      <c r="I7" s="11">
        <v>5.8548009367681502</v>
      </c>
      <c r="J7" s="11">
        <v>5.3864168618266977</v>
      </c>
      <c r="K7" s="11">
        <v>11.007025761124121</v>
      </c>
      <c r="L7" s="11">
        <v>5.8548009367681502</v>
      </c>
      <c r="M7" s="11">
        <v>5.1522248243559723</v>
      </c>
      <c r="N7" s="11">
        <v>0.93676814988290402</v>
      </c>
      <c r="O7" s="11">
        <v>10.070257611241217</v>
      </c>
      <c r="P7" s="11">
        <v>3.0444964871194378</v>
      </c>
      <c r="Q7" s="12">
        <v>2.3419203747072603</v>
      </c>
    </row>
    <row r="8" spans="2:17" x14ac:dyDescent="0.4">
      <c r="B8" s="18"/>
      <c r="C8" s="14" t="s">
        <v>1494</v>
      </c>
      <c r="D8" s="15">
        <v>331</v>
      </c>
      <c r="E8" s="16">
        <v>129</v>
      </c>
      <c r="F8" s="16">
        <v>31</v>
      </c>
      <c r="G8" s="16">
        <v>7</v>
      </c>
      <c r="H8" s="16">
        <v>3</v>
      </c>
      <c r="I8" s="16">
        <v>15</v>
      </c>
      <c r="J8" s="16">
        <v>11</v>
      </c>
      <c r="K8" s="16">
        <v>38</v>
      </c>
      <c r="L8" s="16">
        <v>31</v>
      </c>
      <c r="M8" s="16">
        <v>15</v>
      </c>
      <c r="N8" s="16">
        <v>5</v>
      </c>
      <c r="O8" s="16">
        <v>29</v>
      </c>
      <c r="P8" s="16">
        <v>11</v>
      </c>
      <c r="Q8" s="17">
        <v>6</v>
      </c>
    </row>
    <row r="9" spans="2:17" x14ac:dyDescent="0.4">
      <c r="B9" s="18"/>
      <c r="C9" s="9"/>
      <c r="D9" s="10">
        <v>99.999999999999986</v>
      </c>
      <c r="E9" s="11">
        <v>38.972809667673715</v>
      </c>
      <c r="F9" s="11">
        <v>9.3655589123867067</v>
      </c>
      <c r="G9" s="11">
        <v>2.1148036253776437</v>
      </c>
      <c r="H9" s="11">
        <v>0.90634441087613304</v>
      </c>
      <c r="I9" s="11">
        <v>4.5317220543806647</v>
      </c>
      <c r="J9" s="11">
        <v>3.3232628398791544</v>
      </c>
      <c r="K9" s="11">
        <v>11.48036253776435</v>
      </c>
      <c r="L9" s="11">
        <v>9.3655589123867067</v>
      </c>
      <c r="M9" s="11">
        <v>4.5317220543806647</v>
      </c>
      <c r="N9" s="11">
        <v>1.5105740181268883</v>
      </c>
      <c r="O9" s="11">
        <v>8.761329305135952</v>
      </c>
      <c r="P9" s="11">
        <v>3.3232628398791544</v>
      </c>
      <c r="Q9" s="12">
        <v>1.8126888217522661</v>
      </c>
    </row>
    <row r="10" spans="2:17" x14ac:dyDescent="0.4">
      <c r="B10" s="18"/>
      <c r="C10" s="14" t="s">
        <v>1481</v>
      </c>
      <c r="D10" s="15">
        <v>457</v>
      </c>
      <c r="E10" s="16">
        <v>171</v>
      </c>
      <c r="F10" s="16">
        <v>33</v>
      </c>
      <c r="G10" s="16">
        <v>9</v>
      </c>
      <c r="H10" s="16">
        <v>1</v>
      </c>
      <c r="I10" s="16">
        <v>33</v>
      </c>
      <c r="J10" s="16">
        <v>22</v>
      </c>
      <c r="K10" s="16">
        <v>50</v>
      </c>
      <c r="L10" s="16">
        <v>33</v>
      </c>
      <c r="M10" s="16">
        <v>32</v>
      </c>
      <c r="N10" s="16">
        <v>12</v>
      </c>
      <c r="O10" s="16">
        <v>42</v>
      </c>
      <c r="P10" s="16">
        <v>15</v>
      </c>
      <c r="Q10" s="17">
        <v>4</v>
      </c>
    </row>
    <row r="11" spans="2:17" x14ac:dyDescent="0.4">
      <c r="B11" s="18"/>
      <c r="C11" s="9"/>
      <c r="D11" s="10">
        <v>100</v>
      </c>
      <c r="E11" s="11">
        <v>37.417943107221006</v>
      </c>
      <c r="F11" s="11">
        <v>7.2210065645514225</v>
      </c>
      <c r="G11" s="11">
        <v>1.9693654266958425</v>
      </c>
      <c r="H11" s="11">
        <v>0.21881838074398249</v>
      </c>
      <c r="I11" s="11">
        <v>7.2210065645514225</v>
      </c>
      <c r="J11" s="11">
        <v>4.814004376367615</v>
      </c>
      <c r="K11" s="11">
        <v>10.940919037199125</v>
      </c>
      <c r="L11" s="11">
        <v>7.2210065645514225</v>
      </c>
      <c r="M11" s="11">
        <v>7.0021881838074398</v>
      </c>
      <c r="N11" s="11">
        <v>2.6258205689277898</v>
      </c>
      <c r="O11" s="11">
        <v>9.1903719912472646</v>
      </c>
      <c r="P11" s="11">
        <v>3.2822757111597372</v>
      </c>
      <c r="Q11" s="12">
        <v>0.87527352297592997</v>
      </c>
    </row>
    <row r="12" spans="2:17" x14ac:dyDescent="0.4">
      <c r="B12" s="18"/>
      <c r="C12" s="14" t="s">
        <v>1480</v>
      </c>
      <c r="D12" s="15">
        <v>257</v>
      </c>
      <c r="E12" s="16">
        <v>88</v>
      </c>
      <c r="F12" s="16">
        <v>26</v>
      </c>
      <c r="G12" s="16">
        <v>6</v>
      </c>
      <c r="H12" s="16">
        <v>2</v>
      </c>
      <c r="I12" s="16">
        <v>19</v>
      </c>
      <c r="J12" s="16">
        <v>17</v>
      </c>
      <c r="K12" s="16">
        <v>24</v>
      </c>
      <c r="L12" s="16">
        <v>18</v>
      </c>
      <c r="M12" s="16">
        <v>20</v>
      </c>
      <c r="N12" s="16">
        <v>6</v>
      </c>
      <c r="O12" s="16">
        <v>17</v>
      </c>
      <c r="P12" s="16">
        <v>9</v>
      </c>
      <c r="Q12" s="17">
        <v>5</v>
      </c>
    </row>
    <row r="13" spans="2:17" x14ac:dyDescent="0.4">
      <c r="B13" s="18"/>
      <c r="C13" s="9"/>
      <c r="D13" s="10">
        <v>100</v>
      </c>
      <c r="E13" s="11">
        <v>34.24124513618677</v>
      </c>
      <c r="F13" s="11">
        <v>10.116731517509727</v>
      </c>
      <c r="G13" s="11">
        <v>2.3346303501945527</v>
      </c>
      <c r="H13" s="11">
        <v>0.77821011673151752</v>
      </c>
      <c r="I13" s="11">
        <v>7.3929961089494167</v>
      </c>
      <c r="J13" s="11">
        <v>6.6147859922178993</v>
      </c>
      <c r="K13" s="11">
        <v>9.3385214007782107</v>
      </c>
      <c r="L13" s="11">
        <v>7.0038910505836576</v>
      </c>
      <c r="M13" s="11">
        <v>7.782101167315175</v>
      </c>
      <c r="N13" s="11">
        <v>2.3346303501945527</v>
      </c>
      <c r="O13" s="11">
        <v>6.6147859922178993</v>
      </c>
      <c r="P13" s="11">
        <v>3.5019455252918288</v>
      </c>
      <c r="Q13" s="12">
        <v>1.9455252918287937</v>
      </c>
    </row>
    <row r="14" spans="2:17" x14ac:dyDescent="0.4">
      <c r="B14" s="18"/>
      <c r="C14" s="14" t="s">
        <v>1495</v>
      </c>
      <c r="D14" s="15">
        <v>274</v>
      </c>
      <c r="E14" s="16">
        <v>98</v>
      </c>
      <c r="F14" s="16">
        <v>22</v>
      </c>
      <c r="G14" s="16">
        <v>11</v>
      </c>
      <c r="H14" s="16">
        <v>5</v>
      </c>
      <c r="I14" s="16">
        <v>20</v>
      </c>
      <c r="J14" s="16">
        <v>8</v>
      </c>
      <c r="K14" s="16">
        <v>26</v>
      </c>
      <c r="L14" s="16">
        <v>21</v>
      </c>
      <c r="M14" s="16">
        <v>26</v>
      </c>
      <c r="N14" s="16">
        <v>3</v>
      </c>
      <c r="O14" s="16">
        <v>21</v>
      </c>
      <c r="P14" s="16">
        <v>9</v>
      </c>
      <c r="Q14" s="17">
        <v>4</v>
      </c>
    </row>
    <row r="15" spans="2:17" x14ac:dyDescent="0.4">
      <c r="B15" s="18"/>
      <c r="C15" s="9"/>
      <c r="D15" s="10">
        <v>99.999999999999986</v>
      </c>
      <c r="E15" s="11">
        <v>35.766423357664237</v>
      </c>
      <c r="F15" s="11">
        <v>8.0291970802919703</v>
      </c>
      <c r="G15" s="11">
        <v>4.0145985401459852</v>
      </c>
      <c r="H15" s="11">
        <v>1.824817518248175</v>
      </c>
      <c r="I15" s="11">
        <v>7.2992700729926998</v>
      </c>
      <c r="J15" s="11">
        <v>2.9197080291970803</v>
      </c>
      <c r="K15" s="11">
        <v>9.4890510948905096</v>
      </c>
      <c r="L15" s="11">
        <v>7.664233576642336</v>
      </c>
      <c r="M15" s="11">
        <v>9.4890510948905096</v>
      </c>
      <c r="N15" s="11">
        <v>1.0948905109489051</v>
      </c>
      <c r="O15" s="11">
        <v>7.664233576642336</v>
      </c>
      <c r="P15" s="11">
        <v>3.2846715328467155</v>
      </c>
      <c r="Q15" s="12">
        <v>1.4598540145985401</v>
      </c>
    </row>
    <row r="16" spans="2:17" x14ac:dyDescent="0.4">
      <c r="B16" s="18"/>
      <c r="C16" s="14" t="s">
        <v>1496</v>
      </c>
      <c r="D16" s="15">
        <v>190</v>
      </c>
      <c r="E16" s="16">
        <v>66</v>
      </c>
      <c r="F16" s="16">
        <v>12</v>
      </c>
      <c r="G16" s="16">
        <v>6</v>
      </c>
      <c r="H16" s="16">
        <v>1</v>
      </c>
      <c r="I16" s="16">
        <v>14</v>
      </c>
      <c r="J16" s="16">
        <v>6</v>
      </c>
      <c r="K16" s="16">
        <v>29</v>
      </c>
      <c r="L16" s="16">
        <v>9</v>
      </c>
      <c r="M16" s="16">
        <v>17</v>
      </c>
      <c r="N16" s="16">
        <v>2</v>
      </c>
      <c r="O16" s="16">
        <v>20</v>
      </c>
      <c r="P16" s="16">
        <v>5</v>
      </c>
      <c r="Q16" s="17">
        <v>3</v>
      </c>
    </row>
    <row r="17" spans="2:17" x14ac:dyDescent="0.4">
      <c r="B17" s="18"/>
      <c r="C17" s="9"/>
      <c r="D17" s="10">
        <v>100</v>
      </c>
      <c r="E17" s="11">
        <v>34.736842105263158</v>
      </c>
      <c r="F17" s="11">
        <v>6.3157894736842106</v>
      </c>
      <c r="G17" s="11">
        <v>3.1578947368421053</v>
      </c>
      <c r="H17" s="11">
        <v>0.52631578947368418</v>
      </c>
      <c r="I17" s="11">
        <v>7.3684210526315779</v>
      </c>
      <c r="J17" s="11">
        <v>3.1578947368421053</v>
      </c>
      <c r="K17" s="11">
        <v>15.263157894736842</v>
      </c>
      <c r="L17" s="11">
        <v>4.7368421052631584</v>
      </c>
      <c r="M17" s="11">
        <v>8.9473684210526319</v>
      </c>
      <c r="N17" s="11">
        <v>1.0526315789473684</v>
      </c>
      <c r="O17" s="11">
        <v>10.526315789473683</v>
      </c>
      <c r="P17" s="11">
        <v>2.6315789473684208</v>
      </c>
      <c r="Q17" s="12">
        <v>1.5789473684210527</v>
      </c>
    </row>
    <row r="18" spans="2:17" x14ac:dyDescent="0.4">
      <c r="B18" s="18"/>
      <c r="C18" s="14" t="s">
        <v>1482</v>
      </c>
      <c r="D18" s="15">
        <v>302</v>
      </c>
      <c r="E18" s="16">
        <v>114</v>
      </c>
      <c r="F18" s="16">
        <v>17</v>
      </c>
      <c r="G18" s="16">
        <v>17</v>
      </c>
      <c r="H18" s="16">
        <v>2</v>
      </c>
      <c r="I18" s="16">
        <v>23</v>
      </c>
      <c r="J18" s="16">
        <v>8</v>
      </c>
      <c r="K18" s="16">
        <v>24</v>
      </c>
      <c r="L18" s="16">
        <v>27</v>
      </c>
      <c r="M18" s="16">
        <v>31</v>
      </c>
      <c r="N18" s="16">
        <v>1</v>
      </c>
      <c r="O18" s="16">
        <v>23</v>
      </c>
      <c r="P18" s="16">
        <v>10</v>
      </c>
      <c r="Q18" s="17">
        <v>5</v>
      </c>
    </row>
    <row r="19" spans="2:17" x14ac:dyDescent="0.4">
      <c r="B19" s="18"/>
      <c r="C19" s="9"/>
      <c r="D19" s="10">
        <v>100</v>
      </c>
      <c r="E19" s="11">
        <v>37.748344370860927</v>
      </c>
      <c r="F19" s="11">
        <v>5.629139072847682</v>
      </c>
      <c r="G19" s="11">
        <v>5.629139072847682</v>
      </c>
      <c r="H19" s="11">
        <v>0.66225165562913912</v>
      </c>
      <c r="I19" s="11">
        <v>7.6158940397350996</v>
      </c>
      <c r="J19" s="11">
        <v>2.6490066225165565</v>
      </c>
      <c r="K19" s="11">
        <v>7.9470198675496695</v>
      </c>
      <c r="L19" s="11">
        <v>8.9403973509933774</v>
      </c>
      <c r="M19" s="11">
        <v>10.264900662251655</v>
      </c>
      <c r="N19" s="11">
        <v>0.33112582781456956</v>
      </c>
      <c r="O19" s="11">
        <v>7.6158940397350996</v>
      </c>
      <c r="P19" s="11">
        <v>3.3112582781456954</v>
      </c>
      <c r="Q19" s="12">
        <v>1.6556291390728477</v>
      </c>
    </row>
    <row r="20" spans="2:17" x14ac:dyDescent="0.4">
      <c r="B20" s="18"/>
      <c r="C20" s="14" t="s">
        <v>1483</v>
      </c>
      <c r="D20" s="15">
        <v>156</v>
      </c>
      <c r="E20" s="16">
        <v>52</v>
      </c>
      <c r="F20" s="16">
        <v>13</v>
      </c>
      <c r="G20" s="16">
        <v>10</v>
      </c>
      <c r="H20" s="16">
        <v>2</v>
      </c>
      <c r="I20" s="16">
        <v>11</v>
      </c>
      <c r="J20" s="16">
        <v>0</v>
      </c>
      <c r="K20" s="16">
        <v>19</v>
      </c>
      <c r="L20" s="16">
        <v>16</v>
      </c>
      <c r="M20" s="16">
        <v>10</v>
      </c>
      <c r="N20" s="16">
        <v>2</v>
      </c>
      <c r="O20" s="16">
        <v>12</v>
      </c>
      <c r="P20" s="16">
        <v>9</v>
      </c>
      <c r="Q20" s="17">
        <v>0</v>
      </c>
    </row>
    <row r="21" spans="2:17" x14ac:dyDescent="0.4">
      <c r="B21" s="18"/>
      <c r="C21" s="9"/>
      <c r="D21" s="10">
        <v>100</v>
      </c>
      <c r="E21" s="11">
        <v>33.333333333333329</v>
      </c>
      <c r="F21" s="11">
        <v>8.3333333333333321</v>
      </c>
      <c r="G21" s="11">
        <v>6.4102564102564097</v>
      </c>
      <c r="H21" s="11">
        <v>1.2820512820512819</v>
      </c>
      <c r="I21" s="11">
        <v>7.0512820512820511</v>
      </c>
      <c r="J21" s="11">
        <v>0</v>
      </c>
      <c r="K21" s="11">
        <v>12.179487179487179</v>
      </c>
      <c r="L21" s="11">
        <v>10.256410256410255</v>
      </c>
      <c r="M21" s="11">
        <v>6.4102564102564097</v>
      </c>
      <c r="N21" s="11">
        <v>1.2820512820512819</v>
      </c>
      <c r="O21" s="11">
        <v>7.6923076923076925</v>
      </c>
      <c r="P21" s="11">
        <v>5.7692307692307692</v>
      </c>
      <c r="Q21" s="12">
        <v>0</v>
      </c>
    </row>
    <row r="22" spans="2:17" x14ac:dyDescent="0.4">
      <c r="B22" s="18"/>
      <c r="C22" s="14" t="s">
        <v>1484</v>
      </c>
      <c r="D22" s="15">
        <v>215</v>
      </c>
      <c r="E22" s="16">
        <v>80</v>
      </c>
      <c r="F22" s="16">
        <v>18</v>
      </c>
      <c r="G22" s="16">
        <v>6</v>
      </c>
      <c r="H22" s="16">
        <v>2</v>
      </c>
      <c r="I22" s="16">
        <v>14</v>
      </c>
      <c r="J22" s="16">
        <v>7</v>
      </c>
      <c r="K22" s="16">
        <v>24</v>
      </c>
      <c r="L22" s="16">
        <v>16</v>
      </c>
      <c r="M22" s="16">
        <v>11</v>
      </c>
      <c r="N22" s="16">
        <v>5</v>
      </c>
      <c r="O22" s="16">
        <v>22</v>
      </c>
      <c r="P22" s="16">
        <v>6</v>
      </c>
      <c r="Q22" s="17">
        <v>4</v>
      </c>
    </row>
    <row r="23" spans="2:17" x14ac:dyDescent="0.4">
      <c r="B23" s="18"/>
      <c r="C23" s="9"/>
      <c r="D23" s="10">
        <v>100.00000000000001</v>
      </c>
      <c r="E23" s="11">
        <v>37.209302325581397</v>
      </c>
      <c r="F23" s="11">
        <v>8.3720930232558146</v>
      </c>
      <c r="G23" s="11">
        <v>2.7906976744186047</v>
      </c>
      <c r="H23" s="11">
        <v>0.93023255813953487</v>
      </c>
      <c r="I23" s="11">
        <v>6.5116279069767442</v>
      </c>
      <c r="J23" s="11">
        <v>3.2558139534883721</v>
      </c>
      <c r="K23" s="11">
        <v>11.162790697674419</v>
      </c>
      <c r="L23" s="11">
        <v>7.441860465116279</v>
      </c>
      <c r="M23" s="11">
        <v>5.1162790697674421</v>
      </c>
      <c r="N23" s="11">
        <v>2.3255813953488373</v>
      </c>
      <c r="O23" s="11">
        <v>10.232558139534884</v>
      </c>
      <c r="P23" s="11">
        <v>2.7906976744186047</v>
      </c>
      <c r="Q23" s="12">
        <v>1.8604651162790697</v>
      </c>
    </row>
    <row r="24" spans="2:17" x14ac:dyDescent="0.4">
      <c r="B24" s="18"/>
      <c r="C24" s="14" t="s">
        <v>1479</v>
      </c>
      <c r="D24" s="15">
        <v>18</v>
      </c>
      <c r="E24" s="16">
        <v>6</v>
      </c>
      <c r="F24" s="16">
        <v>0</v>
      </c>
      <c r="G24" s="16">
        <v>1</v>
      </c>
      <c r="H24" s="16">
        <v>1</v>
      </c>
      <c r="I24" s="16">
        <v>2</v>
      </c>
      <c r="J24" s="16">
        <v>2</v>
      </c>
      <c r="K24" s="16">
        <v>2</v>
      </c>
      <c r="L24" s="16">
        <v>1</v>
      </c>
      <c r="M24" s="16">
        <v>0</v>
      </c>
      <c r="N24" s="16">
        <v>0</v>
      </c>
      <c r="O24" s="16">
        <v>2</v>
      </c>
      <c r="P24" s="16">
        <v>0</v>
      </c>
      <c r="Q24" s="17">
        <v>1</v>
      </c>
    </row>
    <row r="25" spans="2:17" x14ac:dyDescent="0.4">
      <c r="B25" s="20"/>
      <c r="C25" s="21"/>
      <c r="D25" s="22">
        <v>100.00000000000001</v>
      </c>
      <c r="E25" s="23">
        <v>33.333333333333329</v>
      </c>
      <c r="F25" s="23">
        <v>0</v>
      </c>
      <c r="G25" s="23">
        <v>5.5555555555555554</v>
      </c>
      <c r="H25" s="23">
        <v>5.5555555555555554</v>
      </c>
      <c r="I25" s="23">
        <v>11.111111111111111</v>
      </c>
      <c r="J25" s="23">
        <v>11.111111111111111</v>
      </c>
      <c r="K25" s="23">
        <v>11.111111111111111</v>
      </c>
      <c r="L25" s="23">
        <v>5.5555555555555554</v>
      </c>
      <c r="M25" s="23">
        <v>0</v>
      </c>
      <c r="N25" s="23">
        <v>0</v>
      </c>
      <c r="O25" s="23">
        <v>11.111111111111111</v>
      </c>
      <c r="P25" s="23">
        <v>0</v>
      </c>
      <c r="Q25" s="24">
        <v>5.5555555555555554</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D2:D3"/>
    <mergeCell ref="E2:Q2"/>
    <mergeCell ref="B2:C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854D-5135-4163-87FC-A41A8D0FF0C5}">
  <dimension ref="B1:Y25"/>
  <sheetViews>
    <sheetView zoomScale="88" workbookViewId="0">
      <pane xSplit="3" ySplit="3" topLeftCell="O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25" x14ac:dyDescent="0.4">
      <c r="E1" t="s">
        <v>1558</v>
      </c>
    </row>
    <row r="2" spans="2:25" ht="72" customHeight="1" x14ac:dyDescent="0.4">
      <c r="B2" s="26"/>
      <c r="C2" s="27"/>
      <c r="D2" s="28" t="s">
        <v>1478</v>
      </c>
      <c r="E2" s="29" t="s">
        <v>1579</v>
      </c>
      <c r="F2" s="30"/>
      <c r="G2" s="30"/>
      <c r="H2" s="30"/>
      <c r="I2" s="30"/>
      <c r="J2" s="27"/>
      <c r="K2" s="27"/>
      <c r="L2" s="27"/>
      <c r="M2" s="27"/>
      <c r="N2" s="27"/>
      <c r="O2" s="27"/>
      <c r="P2" s="27"/>
      <c r="Q2" s="27"/>
      <c r="R2" s="27"/>
      <c r="S2" s="27"/>
      <c r="T2" s="27"/>
      <c r="U2" s="27"/>
      <c r="V2" s="27"/>
      <c r="W2" s="27"/>
      <c r="X2" s="27"/>
      <c r="Y2" s="31"/>
    </row>
    <row r="3" spans="2:25" ht="107.25" customHeight="1" x14ac:dyDescent="0.4">
      <c r="B3" s="32"/>
      <c r="C3" s="33"/>
      <c r="D3" s="34"/>
      <c r="E3" s="35" t="s">
        <v>1559</v>
      </c>
      <c r="F3" s="35" t="s">
        <v>1560</v>
      </c>
      <c r="G3" s="35" t="s">
        <v>1561</v>
      </c>
      <c r="H3" s="35" t="s">
        <v>1562</v>
      </c>
      <c r="I3" s="35" t="s">
        <v>1563</v>
      </c>
      <c r="J3" s="35" t="s">
        <v>1564</v>
      </c>
      <c r="K3" s="35" t="s">
        <v>1565</v>
      </c>
      <c r="L3" s="35" t="s">
        <v>1566</v>
      </c>
      <c r="M3" s="35" t="s">
        <v>1567</v>
      </c>
      <c r="N3" s="35" t="s">
        <v>1568</v>
      </c>
      <c r="O3" s="35" t="s">
        <v>1569</v>
      </c>
      <c r="P3" s="35" t="s">
        <v>1570</v>
      </c>
      <c r="Q3" s="35" t="s">
        <v>1578</v>
      </c>
      <c r="R3" s="35" t="s">
        <v>1571</v>
      </c>
      <c r="S3" s="35" t="s">
        <v>1572</v>
      </c>
      <c r="T3" s="35" t="s">
        <v>1573</v>
      </c>
      <c r="U3" s="35" t="s">
        <v>1574</v>
      </c>
      <c r="V3" s="35" t="s">
        <v>1575</v>
      </c>
      <c r="W3" s="35" t="s">
        <v>1576</v>
      </c>
      <c r="X3" s="35" t="s">
        <v>1577</v>
      </c>
      <c r="Y3" s="36" t="s">
        <v>1517</v>
      </c>
    </row>
    <row r="4" spans="2:25" x14ac:dyDescent="0.4">
      <c r="B4" s="3" t="s">
        <v>1478</v>
      </c>
      <c r="C4" s="4"/>
      <c r="D4" s="5">
        <v>3674</v>
      </c>
      <c r="E4" s="6">
        <v>232</v>
      </c>
      <c r="F4" s="6">
        <v>569</v>
      </c>
      <c r="G4" s="6">
        <v>324</v>
      </c>
      <c r="H4" s="6">
        <v>228</v>
      </c>
      <c r="I4" s="6">
        <v>295</v>
      </c>
      <c r="J4" s="6">
        <v>408</v>
      </c>
      <c r="K4" s="6">
        <v>279</v>
      </c>
      <c r="L4" s="6">
        <v>77</v>
      </c>
      <c r="M4" s="6">
        <v>135</v>
      </c>
      <c r="N4" s="6">
        <v>110</v>
      </c>
      <c r="O4" s="6">
        <v>184</v>
      </c>
      <c r="P4" s="6">
        <v>47</v>
      </c>
      <c r="Q4" s="6">
        <v>45</v>
      </c>
      <c r="R4" s="6">
        <v>240</v>
      </c>
      <c r="S4" s="6">
        <v>110</v>
      </c>
      <c r="T4" s="6">
        <v>56</v>
      </c>
      <c r="U4" s="6">
        <v>131</v>
      </c>
      <c r="V4" s="6">
        <v>53</v>
      </c>
      <c r="W4" s="6">
        <v>29</v>
      </c>
      <c r="X4" s="6">
        <v>91</v>
      </c>
      <c r="Y4" s="6">
        <v>31</v>
      </c>
    </row>
    <row r="5" spans="2:25" x14ac:dyDescent="0.4">
      <c r="B5" s="8"/>
      <c r="C5" s="9"/>
      <c r="D5" s="19">
        <v>99.999999999999972</v>
      </c>
      <c r="E5" s="11">
        <v>6.3146434403919427</v>
      </c>
      <c r="F5" s="11">
        <v>15.487207403375066</v>
      </c>
      <c r="G5" s="11">
        <v>8.8187261839956452</v>
      </c>
      <c r="H5" s="11">
        <v>6.2057702776265646</v>
      </c>
      <c r="I5" s="11">
        <v>8.0293957539466518</v>
      </c>
      <c r="J5" s="11">
        <v>11.105062602068589</v>
      </c>
      <c r="K5" s="11">
        <v>7.5939031028851387</v>
      </c>
      <c r="L5" s="11">
        <v>2.0958083832335328</v>
      </c>
      <c r="M5" s="11">
        <v>3.6744692433315187</v>
      </c>
      <c r="N5" s="11">
        <v>2.9940119760479043</v>
      </c>
      <c r="O5" s="11">
        <v>5.0081654872074033</v>
      </c>
      <c r="P5" s="11">
        <v>1.2792596624931956</v>
      </c>
      <c r="Q5" s="11">
        <v>1.2248230811105063</v>
      </c>
      <c r="R5" s="11">
        <v>6.5323897659226997</v>
      </c>
      <c r="S5" s="11">
        <v>2.9940119760479043</v>
      </c>
      <c r="T5" s="11">
        <v>1.5242242787152966</v>
      </c>
      <c r="U5" s="11">
        <v>3.5655960805661406</v>
      </c>
      <c r="V5" s="11">
        <v>1.4425694066412631</v>
      </c>
      <c r="W5" s="11">
        <v>0.78933043004899284</v>
      </c>
      <c r="X5" s="11">
        <v>2.4768644529123569</v>
      </c>
      <c r="Y5" s="11">
        <v>0.84376701143168209</v>
      </c>
    </row>
    <row r="6" spans="2:25" x14ac:dyDescent="0.4">
      <c r="B6" s="13" t="s">
        <v>1485</v>
      </c>
      <c r="C6" s="14" t="s">
        <v>1493</v>
      </c>
      <c r="D6" s="15">
        <v>600</v>
      </c>
      <c r="E6" s="16">
        <v>40</v>
      </c>
      <c r="F6" s="16">
        <v>96</v>
      </c>
      <c r="G6" s="16">
        <v>59</v>
      </c>
      <c r="H6" s="16">
        <v>35</v>
      </c>
      <c r="I6" s="16">
        <v>53</v>
      </c>
      <c r="J6" s="16">
        <v>77</v>
      </c>
      <c r="K6" s="16">
        <v>36</v>
      </c>
      <c r="L6" s="16">
        <v>7</v>
      </c>
      <c r="M6" s="16">
        <v>24</v>
      </c>
      <c r="N6" s="16">
        <v>18</v>
      </c>
      <c r="O6" s="16">
        <v>31</v>
      </c>
      <c r="P6" s="16">
        <v>3</v>
      </c>
      <c r="Q6" s="16">
        <v>10</v>
      </c>
      <c r="R6" s="16">
        <v>33</v>
      </c>
      <c r="S6" s="16">
        <v>15</v>
      </c>
      <c r="T6" s="16">
        <v>8</v>
      </c>
      <c r="U6" s="16">
        <v>18</v>
      </c>
      <c r="V6" s="16">
        <v>8</v>
      </c>
      <c r="W6" s="16">
        <v>2</v>
      </c>
      <c r="X6" s="16">
        <v>21</v>
      </c>
      <c r="Y6" s="16">
        <v>6</v>
      </c>
    </row>
    <row r="7" spans="2:25" x14ac:dyDescent="0.4">
      <c r="B7" s="18"/>
      <c r="C7" s="9"/>
      <c r="D7" s="10">
        <v>100</v>
      </c>
      <c r="E7" s="11">
        <v>6.666666666666667</v>
      </c>
      <c r="F7" s="11">
        <v>16</v>
      </c>
      <c r="G7" s="11">
        <v>9.8333333333333321</v>
      </c>
      <c r="H7" s="11">
        <v>5.833333333333333</v>
      </c>
      <c r="I7" s="11">
        <v>8.8333333333333339</v>
      </c>
      <c r="J7" s="11">
        <v>12.833333333333332</v>
      </c>
      <c r="K7" s="11">
        <v>6</v>
      </c>
      <c r="L7" s="11">
        <v>1.1666666666666667</v>
      </c>
      <c r="M7" s="11">
        <v>4</v>
      </c>
      <c r="N7" s="11">
        <v>3</v>
      </c>
      <c r="O7" s="11">
        <v>5.166666666666667</v>
      </c>
      <c r="P7" s="11">
        <v>0.5</v>
      </c>
      <c r="Q7" s="11">
        <v>1.6666666666666667</v>
      </c>
      <c r="R7" s="11">
        <v>5.5</v>
      </c>
      <c r="S7" s="11">
        <v>2.5</v>
      </c>
      <c r="T7" s="11">
        <v>1.3333333333333335</v>
      </c>
      <c r="U7" s="11">
        <v>3</v>
      </c>
      <c r="V7" s="11">
        <v>1.3333333333333335</v>
      </c>
      <c r="W7" s="11">
        <v>0.33333333333333337</v>
      </c>
      <c r="X7" s="11">
        <v>3.5000000000000004</v>
      </c>
      <c r="Y7" s="11">
        <v>1</v>
      </c>
    </row>
    <row r="8" spans="2:25" x14ac:dyDescent="0.4">
      <c r="B8" s="18"/>
      <c r="C8" s="14" t="s">
        <v>1494</v>
      </c>
      <c r="D8" s="15">
        <v>469</v>
      </c>
      <c r="E8" s="16">
        <v>32</v>
      </c>
      <c r="F8" s="16">
        <v>68</v>
      </c>
      <c r="G8" s="16">
        <v>42</v>
      </c>
      <c r="H8" s="16">
        <v>34</v>
      </c>
      <c r="I8" s="16">
        <v>43</v>
      </c>
      <c r="J8" s="16">
        <v>50</v>
      </c>
      <c r="K8" s="16">
        <v>36</v>
      </c>
      <c r="L8" s="16">
        <v>13</v>
      </c>
      <c r="M8" s="16">
        <v>11</v>
      </c>
      <c r="N8" s="16">
        <v>10</v>
      </c>
      <c r="O8" s="16">
        <v>24</v>
      </c>
      <c r="P8" s="16">
        <v>5</v>
      </c>
      <c r="Q8" s="16">
        <v>4</v>
      </c>
      <c r="R8" s="16">
        <v>30</v>
      </c>
      <c r="S8" s="16">
        <v>9</v>
      </c>
      <c r="T8" s="16">
        <v>6</v>
      </c>
      <c r="U8" s="16">
        <v>25</v>
      </c>
      <c r="V8" s="16">
        <v>7</v>
      </c>
      <c r="W8" s="16">
        <v>6</v>
      </c>
      <c r="X8" s="16">
        <v>10</v>
      </c>
      <c r="Y8" s="16">
        <v>4</v>
      </c>
    </row>
    <row r="9" spans="2:25" x14ac:dyDescent="0.4">
      <c r="B9" s="18"/>
      <c r="C9" s="9"/>
      <c r="D9" s="10">
        <v>100.00000000000001</v>
      </c>
      <c r="E9" s="11">
        <v>6.8230277185501063</v>
      </c>
      <c r="F9" s="11">
        <v>14.498933901918976</v>
      </c>
      <c r="G9" s="11">
        <v>8.9552238805970141</v>
      </c>
      <c r="H9" s="11">
        <v>7.249466950959488</v>
      </c>
      <c r="I9" s="11">
        <v>9.1684434968017072</v>
      </c>
      <c r="J9" s="11">
        <v>10.660980810234541</v>
      </c>
      <c r="K9" s="11">
        <v>7.6759061833688706</v>
      </c>
      <c r="L9" s="11">
        <v>2.7718550106609809</v>
      </c>
      <c r="M9" s="11">
        <v>2.3454157782515992</v>
      </c>
      <c r="N9" s="11">
        <v>2.1321961620469083</v>
      </c>
      <c r="O9" s="11">
        <v>5.1172707889125801</v>
      </c>
      <c r="P9" s="11">
        <v>1.0660980810234542</v>
      </c>
      <c r="Q9" s="11">
        <v>0.85287846481876328</v>
      </c>
      <c r="R9" s="11">
        <v>6.3965884861407254</v>
      </c>
      <c r="S9" s="11">
        <v>1.9189765458422177</v>
      </c>
      <c r="T9" s="11">
        <v>1.279317697228145</v>
      </c>
      <c r="U9" s="11">
        <v>5.3304904051172706</v>
      </c>
      <c r="V9" s="11">
        <v>1.4925373134328357</v>
      </c>
      <c r="W9" s="11">
        <v>1.279317697228145</v>
      </c>
      <c r="X9" s="11">
        <v>2.1321961620469083</v>
      </c>
      <c r="Y9" s="11">
        <v>0.85287846481876328</v>
      </c>
    </row>
    <row r="10" spans="2:25" x14ac:dyDescent="0.4">
      <c r="B10" s="18"/>
      <c r="C10" s="14" t="s">
        <v>1481</v>
      </c>
      <c r="D10" s="15">
        <v>638</v>
      </c>
      <c r="E10" s="16">
        <v>33</v>
      </c>
      <c r="F10" s="16">
        <v>93</v>
      </c>
      <c r="G10" s="16">
        <v>57</v>
      </c>
      <c r="H10" s="16">
        <v>40</v>
      </c>
      <c r="I10" s="16">
        <v>51</v>
      </c>
      <c r="J10" s="16">
        <v>81</v>
      </c>
      <c r="K10" s="16">
        <v>43</v>
      </c>
      <c r="L10" s="16">
        <v>11</v>
      </c>
      <c r="M10" s="16">
        <v>20</v>
      </c>
      <c r="N10" s="16">
        <v>21</v>
      </c>
      <c r="O10" s="16">
        <v>32</v>
      </c>
      <c r="P10" s="16">
        <v>10</v>
      </c>
      <c r="Q10" s="16">
        <v>9</v>
      </c>
      <c r="R10" s="16">
        <v>37</v>
      </c>
      <c r="S10" s="16">
        <v>25</v>
      </c>
      <c r="T10" s="16">
        <v>11</v>
      </c>
      <c r="U10" s="16">
        <v>29</v>
      </c>
      <c r="V10" s="16">
        <v>9</v>
      </c>
      <c r="W10" s="16">
        <v>5</v>
      </c>
      <c r="X10" s="16">
        <v>15</v>
      </c>
      <c r="Y10" s="16">
        <v>6</v>
      </c>
    </row>
    <row r="11" spans="2:25" x14ac:dyDescent="0.4">
      <c r="B11" s="18"/>
      <c r="C11" s="9"/>
      <c r="D11" s="10">
        <v>100</v>
      </c>
      <c r="E11" s="11">
        <v>5.1724137931034484</v>
      </c>
      <c r="F11" s="11">
        <v>14.576802507836991</v>
      </c>
      <c r="G11" s="11">
        <v>8.9341692789968654</v>
      </c>
      <c r="H11" s="11">
        <v>6.2695924764890272</v>
      </c>
      <c r="I11" s="11">
        <v>7.9937304075235112</v>
      </c>
      <c r="J11" s="11">
        <v>12.695924764890282</v>
      </c>
      <c r="K11" s="11">
        <v>6.7398119122257061</v>
      </c>
      <c r="L11" s="11">
        <v>1.7241379310344827</v>
      </c>
      <c r="M11" s="11">
        <v>3.1347962382445136</v>
      </c>
      <c r="N11" s="11">
        <v>3.2915360501567394</v>
      </c>
      <c r="O11" s="11">
        <v>5.0156739811912221</v>
      </c>
      <c r="P11" s="11">
        <v>1.5673981191222568</v>
      </c>
      <c r="Q11" s="11">
        <v>1.4106583072100314</v>
      </c>
      <c r="R11" s="11">
        <v>5.7993730407523509</v>
      </c>
      <c r="S11" s="11">
        <v>3.9184952978056429</v>
      </c>
      <c r="T11" s="11">
        <v>1.7241379310344827</v>
      </c>
      <c r="U11" s="11">
        <v>4.5454545454545459</v>
      </c>
      <c r="V11" s="11">
        <v>1.4106583072100314</v>
      </c>
      <c r="W11" s="11">
        <v>0.7836990595611284</v>
      </c>
      <c r="X11" s="11">
        <v>2.3510971786833856</v>
      </c>
      <c r="Y11" s="11">
        <v>0.94043887147335425</v>
      </c>
    </row>
    <row r="12" spans="2:25" x14ac:dyDescent="0.4">
      <c r="B12" s="18"/>
      <c r="C12" s="14" t="s">
        <v>1480</v>
      </c>
      <c r="D12" s="15">
        <v>360</v>
      </c>
      <c r="E12" s="16">
        <v>20</v>
      </c>
      <c r="F12" s="16">
        <v>48</v>
      </c>
      <c r="G12" s="16">
        <v>30</v>
      </c>
      <c r="H12" s="16">
        <v>21</v>
      </c>
      <c r="I12" s="16">
        <v>33</v>
      </c>
      <c r="J12" s="16">
        <v>42</v>
      </c>
      <c r="K12" s="16">
        <v>27</v>
      </c>
      <c r="L12" s="16">
        <v>7</v>
      </c>
      <c r="M12" s="16">
        <v>14</v>
      </c>
      <c r="N12" s="16">
        <v>7</v>
      </c>
      <c r="O12" s="16">
        <v>12</v>
      </c>
      <c r="P12" s="16">
        <v>4</v>
      </c>
      <c r="Q12" s="16">
        <v>4</v>
      </c>
      <c r="R12" s="16">
        <v>33</v>
      </c>
      <c r="S12" s="16">
        <v>16</v>
      </c>
      <c r="T12" s="16">
        <v>10</v>
      </c>
      <c r="U12" s="16">
        <v>12</v>
      </c>
      <c r="V12" s="16">
        <v>6</v>
      </c>
      <c r="W12" s="16">
        <v>3</v>
      </c>
      <c r="X12" s="16">
        <v>10</v>
      </c>
      <c r="Y12" s="16">
        <v>1</v>
      </c>
    </row>
    <row r="13" spans="2:25" x14ac:dyDescent="0.4">
      <c r="B13" s="18"/>
      <c r="C13" s="9"/>
      <c r="D13" s="10">
        <v>99.999999999999972</v>
      </c>
      <c r="E13" s="11">
        <v>5.5555555555555554</v>
      </c>
      <c r="F13" s="11">
        <v>13.333333333333334</v>
      </c>
      <c r="G13" s="11">
        <v>8.3333333333333321</v>
      </c>
      <c r="H13" s="11">
        <v>5.833333333333333</v>
      </c>
      <c r="I13" s="11">
        <v>9.1666666666666661</v>
      </c>
      <c r="J13" s="11">
        <v>11.666666666666666</v>
      </c>
      <c r="K13" s="11">
        <v>7.5</v>
      </c>
      <c r="L13" s="11">
        <v>1.9444444444444444</v>
      </c>
      <c r="M13" s="11">
        <v>3.8888888888888888</v>
      </c>
      <c r="N13" s="11">
        <v>1.9444444444444444</v>
      </c>
      <c r="O13" s="11">
        <v>3.3333333333333335</v>
      </c>
      <c r="P13" s="11">
        <v>1.1111111111111112</v>
      </c>
      <c r="Q13" s="11">
        <v>1.1111111111111112</v>
      </c>
      <c r="R13" s="11">
        <v>9.1666666666666661</v>
      </c>
      <c r="S13" s="11">
        <v>4.4444444444444446</v>
      </c>
      <c r="T13" s="11">
        <v>2.7777777777777777</v>
      </c>
      <c r="U13" s="11">
        <v>3.3333333333333335</v>
      </c>
      <c r="V13" s="11">
        <v>1.6666666666666667</v>
      </c>
      <c r="W13" s="11">
        <v>0.83333333333333337</v>
      </c>
      <c r="X13" s="11">
        <v>2.7777777777777777</v>
      </c>
      <c r="Y13" s="11">
        <v>0.27777777777777779</v>
      </c>
    </row>
    <row r="14" spans="2:25" x14ac:dyDescent="0.4">
      <c r="B14" s="18"/>
      <c r="C14" s="14" t="s">
        <v>1495</v>
      </c>
      <c r="D14" s="15">
        <v>368</v>
      </c>
      <c r="E14" s="16">
        <v>26</v>
      </c>
      <c r="F14" s="16">
        <v>57</v>
      </c>
      <c r="G14" s="16">
        <v>32</v>
      </c>
      <c r="H14" s="16">
        <v>24</v>
      </c>
      <c r="I14" s="16">
        <v>22</v>
      </c>
      <c r="J14" s="16">
        <v>38</v>
      </c>
      <c r="K14" s="16">
        <v>21</v>
      </c>
      <c r="L14" s="16">
        <v>8</v>
      </c>
      <c r="M14" s="16">
        <v>14</v>
      </c>
      <c r="N14" s="16">
        <v>16</v>
      </c>
      <c r="O14" s="16">
        <v>19</v>
      </c>
      <c r="P14" s="16">
        <v>6</v>
      </c>
      <c r="Q14" s="16">
        <v>3</v>
      </c>
      <c r="R14" s="16">
        <v>27</v>
      </c>
      <c r="S14" s="16">
        <v>8</v>
      </c>
      <c r="T14" s="16">
        <v>7</v>
      </c>
      <c r="U14" s="16">
        <v>12</v>
      </c>
      <c r="V14" s="16">
        <v>9</v>
      </c>
      <c r="W14" s="16">
        <v>7</v>
      </c>
      <c r="X14" s="16">
        <v>8</v>
      </c>
      <c r="Y14" s="16">
        <v>4</v>
      </c>
    </row>
    <row r="15" spans="2:25" x14ac:dyDescent="0.4">
      <c r="B15" s="18"/>
      <c r="C15" s="9"/>
      <c r="D15" s="10">
        <v>100.00000000000001</v>
      </c>
      <c r="E15" s="11">
        <v>7.0652173913043477</v>
      </c>
      <c r="F15" s="11">
        <v>15.489130434782608</v>
      </c>
      <c r="G15" s="11">
        <v>8.695652173913043</v>
      </c>
      <c r="H15" s="11">
        <v>6.5217391304347823</v>
      </c>
      <c r="I15" s="11">
        <v>5.9782608695652177</v>
      </c>
      <c r="J15" s="11">
        <v>10.326086956521738</v>
      </c>
      <c r="K15" s="11">
        <v>5.7065217391304346</v>
      </c>
      <c r="L15" s="11">
        <v>2.1739130434782608</v>
      </c>
      <c r="M15" s="11">
        <v>3.804347826086957</v>
      </c>
      <c r="N15" s="11">
        <v>4.3478260869565215</v>
      </c>
      <c r="O15" s="11">
        <v>5.1630434782608692</v>
      </c>
      <c r="P15" s="11">
        <v>1.6304347826086956</v>
      </c>
      <c r="Q15" s="11">
        <v>0.81521739130434778</v>
      </c>
      <c r="R15" s="11">
        <v>7.3369565217391308</v>
      </c>
      <c r="S15" s="11">
        <v>2.1739130434782608</v>
      </c>
      <c r="T15" s="11">
        <v>1.9021739130434785</v>
      </c>
      <c r="U15" s="11">
        <v>3.2608695652173911</v>
      </c>
      <c r="V15" s="11">
        <v>2.4456521739130435</v>
      </c>
      <c r="W15" s="11">
        <v>1.9021739130434785</v>
      </c>
      <c r="X15" s="11">
        <v>2.1739130434782608</v>
      </c>
      <c r="Y15" s="11">
        <v>1.0869565217391304</v>
      </c>
    </row>
    <row r="16" spans="2:25" x14ac:dyDescent="0.4">
      <c r="B16" s="18"/>
      <c r="C16" s="14" t="s">
        <v>1496</v>
      </c>
      <c r="D16" s="15">
        <v>269</v>
      </c>
      <c r="E16" s="16">
        <v>18</v>
      </c>
      <c r="F16" s="16">
        <v>51</v>
      </c>
      <c r="G16" s="16">
        <v>23</v>
      </c>
      <c r="H16" s="16">
        <v>17</v>
      </c>
      <c r="I16" s="16">
        <v>23</v>
      </c>
      <c r="J16" s="16">
        <v>28</v>
      </c>
      <c r="K16" s="16">
        <v>25</v>
      </c>
      <c r="L16" s="16">
        <v>8</v>
      </c>
      <c r="M16" s="16">
        <v>9</v>
      </c>
      <c r="N16" s="16">
        <v>7</v>
      </c>
      <c r="O16" s="16">
        <v>13</v>
      </c>
      <c r="P16" s="16">
        <v>3</v>
      </c>
      <c r="Q16" s="16">
        <v>1</v>
      </c>
      <c r="R16" s="16">
        <v>16</v>
      </c>
      <c r="S16" s="16">
        <v>8</v>
      </c>
      <c r="T16" s="16">
        <v>3</v>
      </c>
      <c r="U16" s="16">
        <v>8</v>
      </c>
      <c r="V16" s="16">
        <v>3</v>
      </c>
      <c r="W16" s="16">
        <v>1</v>
      </c>
      <c r="X16" s="16">
        <v>2</v>
      </c>
      <c r="Y16" s="16">
        <v>2</v>
      </c>
    </row>
    <row r="17" spans="2:25" x14ac:dyDescent="0.4">
      <c r="B17" s="18"/>
      <c r="C17" s="9"/>
      <c r="D17" s="10">
        <v>100.00000000000001</v>
      </c>
      <c r="E17" s="11">
        <v>6.6914498141263934</v>
      </c>
      <c r="F17" s="11">
        <v>18.959107806691449</v>
      </c>
      <c r="G17" s="11">
        <v>8.5501858736059475</v>
      </c>
      <c r="H17" s="11">
        <v>6.3197026022304827</v>
      </c>
      <c r="I17" s="11">
        <v>8.5501858736059475</v>
      </c>
      <c r="J17" s="11">
        <v>10.408921933085502</v>
      </c>
      <c r="K17" s="11">
        <v>9.2936802973977688</v>
      </c>
      <c r="L17" s="11">
        <v>2.9739776951672861</v>
      </c>
      <c r="M17" s="11">
        <v>3.3457249070631967</v>
      </c>
      <c r="N17" s="11">
        <v>2.6022304832713754</v>
      </c>
      <c r="O17" s="11">
        <v>4.8327137546468402</v>
      </c>
      <c r="P17" s="11">
        <v>1.1152416356877324</v>
      </c>
      <c r="Q17" s="11">
        <v>0.37174721189591076</v>
      </c>
      <c r="R17" s="11">
        <v>5.9479553903345721</v>
      </c>
      <c r="S17" s="11">
        <v>2.9739776951672861</v>
      </c>
      <c r="T17" s="11">
        <v>1.1152416356877324</v>
      </c>
      <c r="U17" s="11">
        <v>2.9739776951672861</v>
      </c>
      <c r="V17" s="11">
        <v>1.1152416356877324</v>
      </c>
      <c r="W17" s="11">
        <v>0.37174721189591076</v>
      </c>
      <c r="X17" s="11">
        <v>0.74349442379182151</v>
      </c>
      <c r="Y17" s="11">
        <v>0.74349442379182151</v>
      </c>
    </row>
    <row r="18" spans="2:25" x14ac:dyDescent="0.4">
      <c r="B18" s="18"/>
      <c r="C18" s="14" t="s">
        <v>1482</v>
      </c>
      <c r="D18" s="15">
        <v>427</v>
      </c>
      <c r="E18" s="16">
        <v>33</v>
      </c>
      <c r="F18" s="16">
        <v>72</v>
      </c>
      <c r="G18" s="16">
        <v>28</v>
      </c>
      <c r="H18" s="16">
        <v>21</v>
      </c>
      <c r="I18" s="16">
        <v>32</v>
      </c>
      <c r="J18" s="16">
        <v>40</v>
      </c>
      <c r="K18" s="16">
        <v>43</v>
      </c>
      <c r="L18" s="16">
        <v>9</v>
      </c>
      <c r="M18" s="16">
        <v>25</v>
      </c>
      <c r="N18" s="16">
        <v>11</v>
      </c>
      <c r="O18" s="16">
        <v>19</v>
      </c>
      <c r="P18" s="16">
        <v>8</v>
      </c>
      <c r="Q18" s="16">
        <v>4</v>
      </c>
      <c r="R18" s="16">
        <v>25</v>
      </c>
      <c r="S18" s="16">
        <v>16</v>
      </c>
      <c r="T18" s="16">
        <v>3</v>
      </c>
      <c r="U18" s="16">
        <v>12</v>
      </c>
      <c r="V18" s="16">
        <v>5</v>
      </c>
      <c r="W18" s="16">
        <v>2</v>
      </c>
      <c r="X18" s="16">
        <v>14</v>
      </c>
      <c r="Y18" s="16">
        <v>5</v>
      </c>
    </row>
    <row r="19" spans="2:25" x14ac:dyDescent="0.4">
      <c r="B19" s="18"/>
      <c r="C19" s="9"/>
      <c r="D19" s="10">
        <v>100.00000000000001</v>
      </c>
      <c r="E19" s="11">
        <v>7.7283372365339584</v>
      </c>
      <c r="F19" s="11">
        <v>16.861826697892273</v>
      </c>
      <c r="G19" s="11">
        <v>6.557377049180328</v>
      </c>
      <c r="H19" s="11">
        <v>4.918032786885246</v>
      </c>
      <c r="I19" s="11">
        <v>7.4941451990632322</v>
      </c>
      <c r="J19" s="11">
        <v>9.3676814988290413</v>
      </c>
      <c r="K19" s="11">
        <v>10.070257611241217</v>
      </c>
      <c r="L19" s="11">
        <v>2.1077283372365341</v>
      </c>
      <c r="M19" s="11">
        <v>5.8548009367681502</v>
      </c>
      <c r="N19" s="11">
        <v>2.5761124121779861</v>
      </c>
      <c r="O19" s="11">
        <v>4.4496487119437944</v>
      </c>
      <c r="P19" s="11">
        <v>1.873536299765808</v>
      </c>
      <c r="Q19" s="11">
        <v>0.93676814988290402</v>
      </c>
      <c r="R19" s="11">
        <v>5.8548009367681502</v>
      </c>
      <c r="S19" s="11">
        <v>3.7470725995316161</v>
      </c>
      <c r="T19" s="11">
        <v>0.70257611241217799</v>
      </c>
      <c r="U19" s="11">
        <v>2.810304449648712</v>
      </c>
      <c r="V19" s="11">
        <v>1.1709601873536302</v>
      </c>
      <c r="W19" s="11">
        <v>0.46838407494145201</v>
      </c>
      <c r="X19" s="11">
        <v>3.278688524590164</v>
      </c>
      <c r="Y19" s="11">
        <v>1.1709601873536302</v>
      </c>
    </row>
    <row r="20" spans="2:25" x14ac:dyDescent="0.4">
      <c r="B20" s="18"/>
      <c r="C20" s="14" t="s">
        <v>1483</v>
      </c>
      <c r="D20" s="15">
        <v>222</v>
      </c>
      <c r="E20" s="16">
        <v>12</v>
      </c>
      <c r="F20" s="16">
        <v>35</v>
      </c>
      <c r="G20" s="16">
        <v>16</v>
      </c>
      <c r="H20" s="16">
        <v>17</v>
      </c>
      <c r="I20" s="16">
        <v>14</v>
      </c>
      <c r="J20" s="16">
        <v>21</v>
      </c>
      <c r="K20" s="16">
        <v>25</v>
      </c>
      <c r="L20" s="16">
        <v>4</v>
      </c>
      <c r="M20" s="16">
        <v>8</v>
      </c>
      <c r="N20" s="16">
        <v>4</v>
      </c>
      <c r="O20" s="16">
        <v>19</v>
      </c>
      <c r="P20" s="16">
        <v>5</v>
      </c>
      <c r="Q20" s="16">
        <v>3</v>
      </c>
      <c r="R20" s="16">
        <v>22</v>
      </c>
      <c r="S20" s="16">
        <v>5</v>
      </c>
      <c r="T20" s="16">
        <v>1</v>
      </c>
      <c r="U20" s="16">
        <v>3</v>
      </c>
      <c r="V20" s="16">
        <v>3</v>
      </c>
      <c r="W20" s="16">
        <v>1</v>
      </c>
      <c r="X20" s="16">
        <v>4</v>
      </c>
      <c r="Y20" s="16">
        <v>0</v>
      </c>
    </row>
    <row r="21" spans="2:25" x14ac:dyDescent="0.4">
      <c r="B21" s="18"/>
      <c r="C21" s="9"/>
      <c r="D21" s="10">
        <v>100</v>
      </c>
      <c r="E21" s="11">
        <v>5.4054054054054053</v>
      </c>
      <c r="F21" s="11">
        <v>15.765765765765765</v>
      </c>
      <c r="G21" s="11">
        <v>7.2072072072072073</v>
      </c>
      <c r="H21" s="11">
        <v>7.6576576576576567</v>
      </c>
      <c r="I21" s="11">
        <v>6.3063063063063058</v>
      </c>
      <c r="J21" s="11">
        <v>9.4594594594594597</v>
      </c>
      <c r="K21" s="11">
        <v>11.261261261261261</v>
      </c>
      <c r="L21" s="11">
        <v>1.8018018018018018</v>
      </c>
      <c r="M21" s="11">
        <v>3.6036036036036037</v>
      </c>
      <c r="N21" s="11">
        <v>1.8018018018018018</v>
      </c>
      <c r="O21" s="11">
        <v>8.5585585585585591</v>
      </c>
      <c r="P21" s="11">
        <v>2.2522522522522523</v>
      </c>
      <c r="Q21" s="11">
        <v>1.3513513513513513</v>
      </c>
      <c r="R21" s="11">
        <v>9.9099099099099099</v>
      </c>
      <c r="S21" s="11">
        <v>2.2522522522522523</v>
      </c>
      <c r="T21" s="11">
        <v>0.45045045045045046</v>
      </c>
      <c r="U21" s="11">
        <v>1.3513513513513513</v>
      </c>
      <c r="V21" s="11">
        <v>1.3513513513513513</v>
      </c>
      <c r="W21" s="11">
        <v>0.45045045045045046</v>
      </c>
      <c r="X21" s="11">
        <v>1.8018018018018018</v>
      </c>
      <c r="Y21" s="11">
        <v>0</v>
      </c>
    </row>
    <row r="22" spans="2:25" x14ac:dyDescent="0.4">
      <c r="B22" s="18"/>
      <c r="C22" s="14" t="s">
        <v>1484</v>
      </c>
      <c r="D22" s="15">
        <v>297</v>
      </c>
      <c r="E22" s="16">
        <v>17</v>
      </c>
      <c r="F22" s="16">
        <v>47</v>
      </c>
      <c r="G22" s="16">
        <v>36</v>
      </c>
      <c r="H22" s="16">
        <v>18</v>
      </c>
      <c r="I22" s="16">
        <v>24</v>
      </c>
      <c r="J22" s="16">
        <v>26</v>
      </c>
      <c r="K22" s="16">
        <v>19</v>
      </c>
      <c r="L22" s="16">
        <v>10</v>
      </c>
      <c r="M22" s="16">
        <v>10</v>
      </c>
      <c r="N22" s="16">
        <v>14</v>
      </c>
      <c r="O22" s="16">
        <v>13</v>
      </c>
      <c r="P22" s="16">
        <v>2</v>
      </c>
      <c r="Q22" s="16">
        <v>7</v>
      </c>
      <c r="R22" s="16">
        <v>14</v>
      </c>
      <c r="S22" s="16">
        <v>6</v>
      </c>
      <c r="T22" s="16">
        <v>7</v>
      </c>
      <c r="U22" s="16">
        <v>12</v>
      </c>
      <c r="V22" s="16">
        <v>3</v>
      </c>
      <c r="W22" s="16">
        <v>2</v>
      </c>
      <c r="X22" s="16">
        <v>7</v>
      </c>
      <c r="Y22" s="16">
        <v>3</v>
      </c>
    </row>
    <row r="23" spans="2:25" x14ac:dyDescent="0.4">
      <c r="B23" s="18"/>
      <c r="C23" s="9"/>
      <c r="D23" s="10">
        <v>100.00000000000001</v>
      </c>
      <c r="E23" s="11">
        <v>5.7239057239057241</v>
      </c>
      <c r="F23" s="11">
        <v>15.824915824915825</v>
      </c>
      <c r="G23" s="11">
        <v>12.121212121212121</v>
      </c>
      <c r="H23" s="11">
        <v>6.0606060606060606</v>
      </c>
      <c r="I23" s="11">
        <v>8.0808080808080813</v>
      </c>
      <c r="J23" s="11">
        <v>8.7542087542087543</v>
      </c>
      <c r="K23" s="11">
        <v>6.3973063973063971</v>
      </c>
      <c r="L23" s="11">
        <v>3.3670033670033668</v>
      </c>
      <c r="M23" s="11">
        <v>3.3670033670033668</v>
      </c>
      <c r="N23" s="11">
        <v>4.7138047138047137</v>
      </c>
      <c r="O23" s="11">
        <v>4.3771043771043772</v>
      </c>
      <c r="P23" s="11">
        <v>0.67340067340067333</v>
      </c>
      <c r="Q23" s="11">
        <v>2.3569023569023568</v>
      </c>
      <c r="R23" s="11">
        <v>4.7138047138047137</v>
      </c>
      <c r="S23" s="11">
        <v>2.0202020202020203</v>
      </c>
      <c r="T23" s="11">
        <v>2.3569023569023568</v>
      </c>
      <c r="U23" s="11">
        <v>4.0404040404040407</v>
      </c>
      <c r="V23" s="11">
        <v>1.0101010101010102</v>
      </c>
      <c r="W23" s="11">
        <v>0.67340067340067333</v>
      </c>
      <c r="X23" s="11">
        <v>2.3569023569023568</v>
      </c>
      <c r="Y23" s="11">
        <v>1.0101010101010102</v>
      </c>
    </row>
    <row r="24" spans="2:25" x14ac:dyDescent="0.4">
      <c r="B24" s="18"/>
      <c r="C24" s="14" t="s">
        <v>1479</v>
      </c>
      <c r="D24" s="15">
        <v>24</v>
      </c>
      <c r="E24" s="16">
        <v>1</v>
      </c>
      <c r="F24" s="16">
        <v>2</v>
      </c>
      <c r="G24" s="16">
        <v>1</v>
      </c>
      <c r="H24" s="16">
        <v>1</v>
      </c>
      <c r="I24" s="16">
        <v>0</v>
      </c>
      <c r="J24" s="16">
        <v>5</v>
      </c>
      <c r="K24" s="16">
        <v>4</v>
      </c>
      <c r="L24" s="16">
        <v>0</v>
      </c>
      <c r="M24" s="16">
        <v>0</v>
      </c>
      <c r="N24" s="16">
        <v>2</v>
      </c>
      <c r="O24" s="16">
        <v>2</v>
      </c>
      <c r="P24" s="16">
        <v>1</v>
      </c>
      <c r="Q24" s="16">
        <v>0</v>
      </c>
      <c r="R24" s="16">
        <v>3</v>
      </c>
      <c r="S24" s="16">
        <v>2</v>
      </c>
      <c r="T24" s="16">
        <v>0</v>
      </c>
      <c r="U24" s="16">
        <v>0</v>
      </c>
      <c r="V24" s="16">
        <v>0</v>
      </c>
      <c r="W24" s="16">
        <v>0</v>
      </c>
      <c r="X24" s="16">
        <v>0</v>
      </c>
      <c r="Y24" s="16">
        <v>0</v>
      </c>
    </row>
    <row r="25" spans="2:25" x14ac:dyDescent="0.4">
      <c r="B25" s="20"/>
      <c r="C25" s="21"/>
      <c r="D25" s="22">
        <v>99.999999999999986</v>
      </c>
      <c r="E25" s="23">
        <v>4.1666666666666661</v>
      </c>
      <c r="F25" s="23">
        <v>8.3333333333333321</v>
      </c>
      <c r="G25" s="23">
        <v>4.1666666666666661</v>
      </c>
      <c r="H25" s="23">
        <v>4.1666666666666661</v>
      </c>
      <c r="I25" s="23">
        <v>0</v>
      </c>
      <c r="J25" s="23">
        <v>20.833333333333336</v>
      </c>
      <c r="K25" s="23">
        <v>16.666666666666664</v>
      </c>
      <c r="L25" s="23">
        <v>0</v>
      </c>
      <c r="M25" s="23">
        <v>0</v>
      </c>
      <c r="N25" s="23">
        <v>8.3333333333333321</v>
      </c>
      <c r="O25" s="23">
        <v>8.3333333333333321</v>
      </c>
      <c r="P25" s="23">
        <v>4.1666666666666661</v>
      </c>
      <c r="Q25" s="23">
        <v>0</v>
      </c>
      <c r="R25" s="23">
        <v>12.5</v>
      </c>
      <c r="S25" s="23">
        <v>8.3333333333333321</v>
      </c>
      <c r="T25" s="23">
        <v>0</v>
      </c>
      <c r="U25" s="23">
        <v>0</v>
      </c>
      <c r="V25" s="23">
        <v>0</v>
      </c>
      <c r="W25" s="23">
        <v>0</v>
      </c>
      <c r="X25" s="23">
        <v>0</v>
      </c>
      <c r="Y25" s="23">
        <v>0</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D2:D3"/>
    <mergeCell ref="E2:Y2"/>
    <mergeCell ref="B2:C3"/>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8F0F-4304-4711-8746-0CCF358339CE}">
  <dimension ref="B1:G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 min="5" max="7" width="11.375" customWidth="1"/>
  </cols>
  <sheetData>
    <row r="1" spans="2:7" x14ac:dyDescent="0.4">
      <c r="E1" t="s">
        <v>1580</v>
      </c>
    </row>
    <row r="2" spans="2:7" ht="72" customHeight="1" x14ac:dyDescent="0.4">
      <c r="B2" s="26"/>
      <c r="C2" s="27"/>
      <c r="D2" s="28" t="s">
        <v>1478</v>
      </c>
      <c r="E2" s="29" t="s">
        <v>1581</v>
      </c>
      <c r="F2" s="30"/>
      <c r="G2" s="31"/>
    </row>
    <row r="3" spans="2:7" ht="107.25" customHeight="1" x14ac:dyDescent="0.4">
      <c r="B3" s="32"/>
      <c r="C3" s="33"/>
      <c r="D3" s="34"/>
      <c r="E3" s="35" t="s">
        <v>1582</v>
      </c>
      <c r="F3" s="35" t="s">
        <v>1583</v>
      </c>
      <c r="G3" s="36" t="s">
        <v>1479</v>
      </c>
    </row>
    <row r="4" spans="2:7" x14ac:dyDescent="0.4">
      <c r="B4" s="3" t="s">
        <v>1478</v>
      </c>
      <c r="C4" s="4"/>
      <c r="D4" s="5">
        <v>1474</v>
      </c>
      <c r="E4" s="6">
        <v>1273</v>
      </c>
      <c r="F4" s="6">
        <v>166</v>
      </c>
      <c r="G4" s="7">
        <v>35</v>
      </c>
    </row>
    <row r="5" spans="2:7" x14ac:dyDescent="0.4">
      <c r="B5" s="8"/>
      <c r="C5" s="9"/>
      <c r="D5" s="19">
        <v>100</v>
      </c>
      <c r="E5" s="11">
        <v>86.36363636363636</v>
      </c>
      <c r="F5" s="11">
        <v>11.261872455902306</v>
      </c>
      <c r="G5" s="12">
        <v>2.3744911804613298</v>
      </c>
    </row>
    <row r="6" spans="2:7" x14ac:dyDescent="0.4">
      <c r="B6" s="13" t="s">
        <v>1485</v>
      </c>
      <c r="C6" s="14" t="s">
        <v>1493</v>
      </c>
      <c r="D6" s="15">
        <v>231</v>
      </c>
      <c r="E6" s="16">
        <v>190</v>
      </c>
      <c r="F6" s="16">
        <v>38</v>
      </c>
      <c r="G6" s="17">
        <v>3</v>
      </c>
    </row>
    <row r="7" spans="2:7" x14ac:dyDescent="0.4">
      <c r="B7" s="18"/>
      <c r="C7" s="9"/>
      <c r="D7" s="10">
        <v>100</v>
      </c>
      <c r="E7" s="11">
        <v>82.251082251082252</v>
      </c>
      <c r="F7" s="11">
        <v>16.450216450216452</v>
      </c>
      <c r="G7" s="12">
        <v>1.2987012987012987</v>
      </c>
    </row>
    <row r="8" spans="2:7" x14ac:dyDescent="0.4">
      <c r="B8" s="18"/>
      <c r="C8" s="14" t="s">
        <v>1494</v>
      </c>
      <c r="D8" s="15">
        <v>189</v>
      </c>
      <c r="E8" s="16">
        <v>165</v>
      </c>
      <c r="F8" s="16">
        <v>21</v>
      </c>
      <c r="G8" s="17">
        <v>3</v>
      </c>
    </row>
    <row r="9" spans="2:7" x14ac:dyDescent="0.4">
      <c r="B9" s="18"/>
      <c r="C9" s="9"/>
      <c r="D9" s="10">
        <v>100</v>
      </c>
      <c r="E9" s="11">
        <v>87.301587301587304</v>
      </c>
      <c r="F9" s="11">
        <v>11.111111111111111</v>
      </c>
      <c r="G9" s="12">
        <v>1.5873015873015872</v>
      </c>
    </row>
    <row r="10" spans="2:7" x14ac:dyDescent="0.4">
      <c r="B10" s="18"/>
      <c r="C10" s="14" t="s">
        <v>1481</v>
      </c>
      <c r="D10" s="15">
        <v>251</v>
      </c>
      <c r="E10" s="16">
        <v>223</v>
      </c>
      <c r="F10" s="16">
        <v>27</v>
      </c>
      <c r="G10" s="17">
        <v>1</v>
      </c>
    </row>
    <row r="11" spans="2:7" x14ac:dyDescent="0.4">
      <c r="B11" s="18"/>
      <c r="C11" s="9"/>
      <c r="D11" s="10">
        <v>99.999999999999986</v>
      </c>
      <c r="E11" s="11">
        <v>88.844621513944219</v>
      </c>
      <c r="F11" s="11">
        <v>10.756972111553784</v>
      </c>
      <c r="G11" s="12">
        <v>0.39840637450199201</v>
      </c>
    </row>
    <row r="12" spans="2:7" x14ac:dyDescent="0.4">
      <c r="B12" s="18"/>
      <c r="C12" s="14" t="s">
        <v>1480</v>
      </c>
      <c r="D12" s="15">
        <v>142</v>
      </c>
      <c r="E12" s="16">
        <v>131</v>
      </c>
      <c r="F12" s="16">
        <v>9</v>
      </c>
      <c r="G12" s="17">
        <v>2</v>
      </c>
    </row>
    <row r="13" spans="2:7" x14ac:dyDescent="0.4">
      <c r="B13" s="18"/>
      <c r="C13" s="9"/>
      <c r="D13" s="10">
        <v>100</v>
      </c>
      <c r="E13" s="11">
        <v>92.25352112676056</v>
      </c>
      <c r="F13" s="11">
        <v>6.3380281690140841</v>
      </c>
      <c r="G13" s="12">
        <v>1.4084507042253522</v>
      </c>
    </row>
    <row r="14" spans="2:7" x14ac:dyDescent="0.4">
      <c r="B14" s="18"/>
      <c r="C14" s="14" t="s">
        <v>1495</v>
      </c>
      <c r="D14" s="15">
        <v>154</v>
      </c>
      <c r="E14" s="16">
        <v>136</v>
      </c>
      <c r="F14" s="16">
        <v>17</v>
      </c>
      <c r="G14" s="17">
        <v>1</v>
      </c>
    </row>
    <row r="15" spans="2:7" x14ac:dyDescent="0.4">
      <c r="B15" s="18"/>
      <c r="C15" s="9"/>
      <c r="D15" s="10">
        <v>100</v>
      </c>
      <c r="E15" s="11">
        <v>88.311688311688314</v>
      </c>
      <c r="F15" s="11">
        <v>11.038961038961039</v>
      </c>
      <c r="G15" s="12">
        <v>0.64935064935064934</v>
      </c>
    </row>
    <row r="16" spans="2:7" x14ac:dyDescent="0.4">
      <c r="B16" s="18"/>
      <c r="C16" s="14" t="s">
        <v>1496</v>
      </c>
      <c r="D16" s="15">
        <v>106</v>
      </c>
      <c r="E16" s="16">
        <v>90</v>
      </c>
      <c r="F16" s="16">
        <v>15</v>
      </c>
      <c r="G16" s="17">
        <v>1</v>
      </c>
    </row>
    <row r="17" spans="2:7" x14ac:dyDescent="0.4">
      <c r="B17" s="18"/>
      <c r="C17" s="9"/>
      <c r="D17" s="10">
        <v>99.999999999999986</v>
      </c>
      <c r="E17" s="11">
        <v>84.905660377358487</v>
      </c>
      <c r="F17" s="11">
        <v>14.150943396226415</v>
      </c>
      <c r="G17" s="12">
        <v>0.94339622641509435</v>
      </c>
    </row>
    <row r="18" spans="2:7" x14ac:dyDescent="0.4">
      <c r="B18" s="18"/>
      <c r="C18" s="14" t="s">
        <v>1482</v>
      </c>
      <c r="D18" s="15">
        <v>170</v>
      </c>
      <c r="E18" s="16">
        <v>157</v>
      </c>
      <c r="F18" s="16">
        <v>10</v>
      </c>
      <c r="G18" s="17">
        <v>3</v>
      </c>
    </row>
    <row r="19" spans="2:7" x14ac:dyDescent="0.4">
      <c r="B19" s="18"/>
      <c r="C19" s="9"/>
      <c r="D19" s="10">
        <v>100</v>
      </c>
      <c r="E19" s="11">
        <v>92.352941176470594</v>
      </c>
      <c r="F19" s="11">
        <v>5.8823529411764701</v>
      </c>
      <c r="G19" s="12">
        <v>1.7647058823529411</v>
      </c>
    </row>
    <row r="20" spans="2:7" x14ac:dyDescent="0.4">
      <c r="B20" s="18"/>
      <c r="C20" s="14" t="s">
        <v>1483</v>
      </c>
      <c r="D20" s="15">
        <v>85</v>
      </c>
      <c r="E20" s="16">
        <v>69</v>
      </c>
      <c r="F20" s="16">
        <v>14</v>
      </c>
      <c r="G20" s="17">
        <v>2</v>
      </c>
    </row>
    <row r="21" spans="2:7" x14ac:dyDescent="0.4">
      <c r="B21" s="18"/>
      <c r="C21" s="9"/>
      <c r="D21" s="10">
        <v>100</v>
      </c>
      <c r="E21" s="11">
        <v>81.17647058823529</v>
      </c>
      <c r="F21" s="11">
        <v>16.470588235294116</v>
      </c>
      <c r="G21" s="12">
        <v>2.3529411764705883</v>
      </c>
    </row>
    <row r="22" spans="2:7" x14ac:dyDescent="0.4">
      <c r="B22" s="18"/>
      <c r="C22" s="14" t="s">
        <v>1484</v>
      </c>
      <c r="D22" s="15">
        <v>117</v>
      </c>
      <c r="E22" s="16">
        <v>103</v>
      </c>
      <c r="F22" s="16">
        <v>13</v>
      </c>
      <c r="G22" s="17">
        <v>1</v>
      </c>
    </row>
    <row r="23" spans="2:7" x14ac:dyDescent="0.4">
      <c r="B23" s="18"/>
      <c r="C23" s="9"/>
      <c r="D23" s="10">
        <v>100</v>
      </c>
      <c r="E23" s="11">
        <v>88.034188034188034</v>
      </c>
      <c r="F23" s="11">
        <v>11.111111111111111</v>
      </c>
      <c r="G23" s="12">
        <v>0.85470085470085477</v>
      </c>
    </row>
    <row r="24" spans="2:7" x14ac:dyDescent="0.4">
      <c r="B24" s="18"/>
      <c r="C24" s="14" t="s">
        <v>1479</v>
      </c>
      <c r="D24" s="15">
        <v>29</v>
      </c>
      <c r="E24" s="16">
        <v>9</v>
      </c>
      <c r="F24" s="16">
        <v>2</v>
      </c>
      <c r="G24" s="17">
        <v>18</v>
      </c>
    </row>
    <row r="25" spans="2:7" x14ac:dyDescent="0.4">
      <c r="B25" s="20"/>
      <c r="C25" s="21"/>
      <c r="D25" s="22">
        <v>100</v>
      </c>
      <c r="E25" s="23">
        <v>31.03448275862069</v>
      </c>
      <c r="F25" s="23">
        <v>6.8965517241379306</v>
      </c>
      <c r="G25" s="24">
        <v>62.068965517241381</v>
      </c>
    </row>
  </sheetData>
  <mergeCells count="15">
    <mergeCell ref="C24:C25"/>
    <mergeCell ref="B6:B25"/>
    <mergeCell ref="C6:C7"/>
    <mergeCell ref="C8:C9"/>
    <mergeCell ref="C10:C11"/>
    <mergeCell ref="C12:C13"/>
    <mergeCell ref="C14:C15"/>
    <mergeCell ref="C16:C17"/>
    <mergeCell ref="C18:C19"/>
    <mergeCell ref="C20:C21"/>
    <mergeCell ref="C22:C23"/>
    <mergeCell ref="E2:G2"/>
    <mergeCell ref="B4:C5"/>
    <mergeCell ref="D2:D3"/>
    <mergeCell ref="B2:C3"/>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371AF-F07D-4E45-A488-8F8C2E7E2313}">
  <dimension ref="B1:F25"/>
  <sheetViews>
    <sheetView zoomScale="88" workbookViewId="0">
      <pane xSplit="3" ySplit="3" topLeftCell="F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 min="5" max="6" width="18.375" customWidth="1"/>
  </cols>
  <sheetData>
    <row r="1" spans="2:6" x14ac:dyDescent="0.4">
      <c r="E1" t="s">
        <v>1588</v>
      </c>
    </row>
    <row r="2" spans="2:6" ht="72" customHeight="1" x14ac:dyDescent="0.4">
      <c r="B2" s="26"/>
      <c r="C2" s="27"/>
      <c r="D2" s="28" t="s">
        <v>1478</v>
      </c>
      <c r="E2" s="29" t="s">
        <v>1585</v>
      </c>
      <c r="F2" s="31"/>
    </row>
    <row r="3" spans="2:6" ht="107.25" customHeight="1" x14ac:dyDescent="0.4">
      <c r="B3" s="32"/>
      <c r="C3" s="33"/>
      <c r="D3" s="34"/>
      <c r="E3" s="35" t="s">
        <v>1586</v>
      </c>
      <c r="F3" s="36" t="s">
        <v>1587</v>
      </c>
    </row>
    <row r="4" spans="2:6" x14ac:dyDescent="0.4">
      <c r="B4" s="3" t="s">
        <v>1478</v>
      </c>
      <c r="C4" s="4"/>
      <c r="D4" s="5">
        <v>1288</v>
      </c>
      <c r="E4" s="6">
        <v>786</v>
      </c>
      <c r="F4" s="6">
        <v>502</v>
      </c>
    </row>
    <row r="5" spans="2:6" x14ac:dyDescent="0.4">
      <c r="B5" s="8"/>
      <c r="C5" s="9"/>
      <c r="D5" s="19">
        <v>100</v>
      </c>
      <c r="E5" s="11">
        <v>61.024844720496894</v>
      </c>
      <c r="F5" s="11">
        <v>38.975155279503106</v>
      </c>
    </row>
    <row r="6" spans="2:6" x14ac:dyDescent="0.4">
      <c r="B6" s="13" t="s">
        <v>1485</v>
      </c>
      <c r="C6" s="14" t="s">
        <v>1493</v>
      </c>
      <c r="D6" s="15">
        <v>193</v>
      </c>
      <c r="E6" s="16">
        <v>124</v>
      </c>
      <c r="F6" s="17">
        <v>69</v>
      </c>
    </row>
    <row r="7" spans="2:6" x14ac:dyDescent="0.4">
      <c r="B7" s="18"/>
      <c r="C7" s="9"/>
      <c r="D7" s="10">
        <v>100</v>
      </c>
      <c r="E7" s="11">
        <v>64.248704663212436</v>
      </c>
      <c r="F7" s="11">
        <v>35.751295336787564</v>
      </c>
    </row>
    <row r="8" spans="2:6" x14ac:dyDescent="0.4">
      <c r="B8" s="18"/>
      <c r="C8" s="14" t="s">
        <v>1494</v>
      </c>
      <c r="D8" s="15">
        <v>168</v>
      </c>
      <c r="E8" s="16">
        <v>98</v>
      </c>
      <c r="F8" s="17">
        <v>70</v>
      </c>
    </row>
    <row r="9" spans="2:6" x14ac:dyDescent="0.4">
      <c r="B9" s="18"/>
      <c r="C9" s="9"/>
      <c r="D9" s="10">
        <v>100</v>
      </c>
      <c r="E9" s="11">
        <v>58.333333333333336</v>
      </c>
      <c r="F9" s="11">
        <v>41.666666666666671</v>
      </c>
    </row>
    <row r="10" spans="2:6" x14ac:dyDescent="0.4">
      <c r="B10" s="18"/>
      <c r="C10" s="14" t="s">
        <v>1481</v>
      </c>
      <c r="D10" s="15">
        <v>224</v>
      </c>
      <c r="E10" s="16">
        <v>138</v>
      </c>
      <c r="F10" s="17">
        <v>86</v>
      </c>
    </row>
    <row r="11" spans="2:6" x14ac:dyDescent="0.4">
      <c r="B11" s="18"/>
      <c r="C11" s="9"/>
      <c r="D11" s="10">
        <v>100</v>
      </c>
      <c r="E11" s="11">
        <v>61.607142857142861</v>
      </c>
      <c r="F11" s="11">
        <v>38.392857142857146</v>
      </c>
    </row>
    <row r="12" spans="2:6" x14ac:dyDescent="0.4">
      <c r="B12" s="18"/>
      <c r="C12" s="14" t="s">
        <v>1480</v>
      </c>
      <c r="D12" s="15">
        <v>133</v>
      </c>
      <c r="E12" s="16">
        <v>94</v>
      </c>
      <c r="F12" s="17">
        <v>39</v>
      </c>
    </row>
    <row r="13" spans="2:6" x14ac:dyDescent="0.4">
      <c r="B13" s="18"/>
      <c r="C13" s="9"/>
      <c r="D13" s="10">
        <v>100</v>
      </c>
      <c r="E13" s="11">
        <v>70.676691729323309</v>
      </c>
      <c r="F13" s="11">
        <v>29.323308270676691</v>
      </c>
    </row>
    <row r="14" spans="2:6" x14ac:dyDescent="0.4">
      <c r="B14" s="18"/>
      <c r="C14" s="14" t="s">
        <v>1495</v>
      </c>
      <c r="D14" s="15">
        <v>137</v>
      </c>
      <c r="E14" s="16">
        <v>79</v>
      </c>
      <c r="F14" s="17">
        <v>58</v>
      </c>
    </row>
    <row r="15" spans="2:6" x14ac:dyDescent="0.4">
      <c r="B15" s="18"/>
      <c r="C15" s="9"/>
      <c r="D15" s="10">
        <v>100</v>
      </c>
      <c r="E15" s="11">
        <v>57.664233576642332</v>
      </c>
      <c r="F15" s="11">
        <v>42.335766423357661</v>
      </c>
    </row>
    <row r="16" spans="2:6" x14ac:dyDescent="0.4">
      <c r="B16" s="18"/>
      <c r="C16" s="14" t="s">
        <v>1496</v>
      </c>
      <c r="D16" s="15">
        <v>90</v>
      </c>
      <c r="E16" s="16">
        <v>52</v>
      </c>
      <c r="F16" s="17">
        <v>38</v>
      </c>
    </row>
    <row r="17" spans="2:6" x14ac:dyDescent="0.4">
      <c r="B17" s="18"/>
      <c r="C17" s="9"/>
      <c r="D17" s="10">
        <v>100</v>
      </c>
      <c r="E17" s="11">
        <v>57.777777777777771</v>
      </c>
      <c r="F17" s="11">
        <v>42.222222222222221</v>
      </c>
    </row>
    <row r="18" spans="2:6" x14ac:dyDescent="0.4">
      <c r="B18" s="18"/>
      <c r="C18" s="14" t="s">
        <v>1482</v>
      </c>
      <c r="D18" s="15">
        <v>159</v>
      </c>
      <c r="E18" s="16">
        <v>104</v>
      </c>
      <c r="F18" s="17">
        <v>55</v>
      </c>
    </row>
    <row r="19" spans="2:6" x14ac:dyDescent="0.4">
      <c r="B19" s="18"/>
      <c r="C19" s="9"/>
      <c r="D19" s="10">
        <v>100</v>
      </c>
      <c r="E19" s="11">
        <v>65.408805031446533</v>
      </c>
      <c r="F19" s="11">
        <v>34.591194968553459</v>
      </c>
    </row>
    <row r="20" spans="2:6" x14ac:dyDescent="0.4">
      <c r="B20" s="18"/>
      <c r="C20" s="14" t="s">
        <v>1483</v>
      </c>
      <c r="D20" s="15">
        <v>71</v>
      </c>
      <c r="E20" s="16">
        <v>39</v>
      </c>
      <c r="F20" s="17">
        <v>32</v>
      </c>
    </row>
    <row r="21" spans="2:6" x14ac:dyDescent="0.4">
      <c r="B21" s="18"/>
      <c r="C21" s="9"/>
      <c r="D21" s="10">
        <v>100</v>
      </c>
      <c r="E21" s="11">
        <v>54.929577464788736</v>
      </c>
      <c r="F21" s="11">
        <v>45.070422535211272</v>
      </c>
    </row>
    <row r="22" spans="2:6" x14ac:dyDescent="0.4">
      <c r="B22" s="18"/>
      <c r="C22" s="14" t="s">
        <v>1484</v>
      </c>
      <c r="D22" s="15">
        <v>104</v>
      </c>
      <c r="E22" s="16">
        <v>56</v>
      </c>
      <c r="F22" s="17">
        <v>48</v>
      </c>
    </row>
    <row r="23" spans="2:6" x14ac:dyDescent="0.4">
      <c r="B23" s="18"/>
      <c r="C23" s="9"/>
      <c r="D23" s="10">
        <v>100</v>
      </c>
      <c r="E23" s="11">
        <v>53.846153846153847</v>
      </c>
      <c r="F23" s="11">
        <v>46.153846153846153</v>
      </c>
    </row>
    <row r="24" spans="2:6" x14ac:dyDescent="0.4">
      <c r="B24" s="18"/>
      <c r="C24" s="14" t="s">
        <v>1479</v>
      </c>
      <c r="D24" s="15">
        <v>9</v>
      </c>
      <c r="E24" s="16">
        <v>2</v>
      </c>
      <c r="F24" s="17">
        <v>7</v>
      </c>
    </row>
    <row r="25" spans="2:6" x14ac:dyDescent="0.4">
      <c r="B25" s="20"/>
      <c r="C25" s="21"/>
      <c r="D25" s="22">
        <v>100</v>
      </c>
      <c r="E25" s="23">
        <v>22.222222222222221</v>
      </c>
      <c r="F25" s="23">
        <v>77.777777777777786</v>
      </c>
    </row>
  </sheetData>
  <mergeCells count="15">
    <mergeCell ref="C24:C25"/>
    <mergeCell ref="B6:B25"/>
    <mergeCell ref="C6:C7"/>
    <mergeCell ref="C8:C9"/>
    <mergeCell ref="C10:C11"/>
    <mergeCell ref="C12:C13"/>
    <mergeCell ref="C14:C15"/>
    <mergeCell ref="C16:C17"/>
    <mergeCell ref="C18:C19"/>
    <mergeCell ref="C20:C21"/>
    <mergeCell ref="C22:C23"/>
    <mergeCell ref="D2:D3"/>
    <mergeCell ref="E2:F2"/>
    <mergeCell ref="B4:C5"/>
    <mergeCell ref="B2:C3"/>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0AA5-C4E1-4F9F-8949-0EC6412BDFD8}">
  <dimension ref="B1:V25"/>
  <sheetViews>
    <sheetView zoomScale="88" workbookViewId="0">
      <pane xSplit="3" ySplit="3" topLeftCell="D4" activePane="bottomRight" state="frozen"/>
      <selection pane="topRight" activeCell="D1" sqref="D1"/>
      <selection pane="bottomLeft" activeCell="A4" sqref="A4"/>
      <selection pane="bottomRight" activeCell="C12" sqref="C12:C13"/>
    </sheetView>
  </sheetViews>
  <sheetFormatPr defaultRowHeight="18.75" x14ac:dyDescent="0.4"/>
  <cols>
    <col min="3" max="3" width="36.875" customWidth="1"/>
  </cols>
  <sheetData>
    <row r="1" spans="2:22" x14ac:dyDescent="0.4">
      <c r="E1" t="s">
        <v>1590</v>
      </c>
    </row>
    <row r="2" spans="2:22" ht="72" customHeight="1" x14ac:dyDescent="0.4">
      <c r="B2" s="26"/>
      <c r="C2" s="27"/>
      <c r="D2" s="28" t="s">
        <v>1478</v>
      </c>
      <c r="E2" s="29" t="s">
        <v>1591</v>
      </c>
      <c r="F2" s="30"/>
      <c r="G2" s="30"/>
      <c r="H2" s="30"/>
      <c r="I2" s="30"/>
      <c r="J2" s="27"/>
      <c r="K2" s="27"/>
      <c r="L2" s="27"/>
      <c r="M2" s="27"/>
      <c r="N2" s="27"/>
      <c r="O2" s="27"/>
      <c r="P2" s="27"/>
      <c r="Q2" s="27"/>
      <c r="R2" s="27"/>
      <c r="S2" s="27"/>
      <c r="T2" s="27"/>
      <c r="U2" s="27"/>
      <c r="V2" s="31"/>
    </row>
    <row r="3" spans="2:22" ht="107.25" customHeight="1" x14ac:dyDescent="0.4">
      <c r="B3" s="32"/>
      <c r="C3" s="33"/>
      <c r="D3" s="34"/>
      <c r="E3" s="35" t="s">
        <v>1593</v>
      </c>
      <c r="F3" s="35" t="s">
        <v>1594</v>
      </c>
      <c r="G3" s="35" t="s">
        <v>1595</v>
      </c>
      <c r="H3" s="35" t="s">
        <v>1596</v>
      </c>
      <c r="I3" s="35" t="s">
        <v>1597</v>
      </c>
      <c r="J3" s="35" t="s">
        <v>1598</v>
      </c>
      <c r="K3" s="35" t="s">
        <v>1599</v>
      </c>
      <c r="L3" s="35" t="s">
        <v>1600</v>
      </c>
      <c r="M3" s="35" t="s">
        <v>1601</v>
      </c>
      <c r="N3" s="35" t="s">
        <v>1602</v>
      </c>
      <c r="O3" s="35" t="s">
        <v>1603</v>
      </c>
      <c r="P3" s="35" t="s">
        <v>1604</v>
      </c>
      <c r="Q3" s="35" t="s">
        <v>1605</v>
      </c>
      <c r="R3" s="35" t="s">
        <v>1606</v>
      </c>
      <c r="S3" s="35" t="s">
        <v>1607</v>
      </c>
      <c r="T3" s="35" t="s">
        <v>1608</v>
      </c>
      <c r="U3" s="35" t="s">
        <v>1609</v>
      </c>
      <c r="V3" s="36" t="s">
        <v>1592</v>
      </c>
    </row>
    <row r="4" spans="2:22" x14ac:dyDescent="0.4">
      <c r="B4" s="3" t="s">
        <v>1478</v>
      </c>
      <c r="C4" s="4"/>
      <c r="D4" s="5">
        <v>2423</v>
      </c>
      <c r="E4" s="6">
        <v>125</v>
      </c>
      <c r="F4" s="6">
        <v>186</v>
      </c>
      <c r="G4" s="6">
        <v>125</v>
      </c>
      <c r="H4" s="6">
        <v>54</v>
      </c>
      <c r="I4" s="6">
        <v>92</v>
      </c>
      <c r="J4" s="6">
        <v>172</v>
      </c>
      <c r="K4" s="6">
        <v>174</v>
      </c>
      <c r="L4" s="6">
        <v>47</v>
      </c>
      <c r="M4" s="6">
        <v>34</v>
      </c>
      <c r="N4" s="6">
        <v>115</v>
      </c>
      <c r="O4" s="6">
        <v>202</v>
      </c>
      <c r="P4" s="6">
        <v>184</v>
      </c>
      <c r="Q4" s="6">
        <v>99</v>
      </c>
      <c r="R4" s="6">
        <v>303</v>
      </c>
      <c r="S4" s="6">
        <v>307</v>
      </c>
      <c r="T4" s="6">
        <v>93</v>
      </c>
      <c r="U4" s="6">
        <v>33</v>
      </c>
      <c r="V4" s="7">
        <v>78</v>
      </c>
    </row>
    <row r="5" spans="2:22" x14ac:dyDescent="0.4">
      <c r="B5" s="8"/>
      <c r="C5" s="9"/>
      <c r="D5" s="19">
        <v>99.999999999999986</v>
      </c>
      <c r="E5" s="11">
        <v>5.1588939331407344</v>
      </c>
      <c r="F5" s="11">
        <v>7.6764341725134138</v>
      </c>
      <c r="G5" s="11">
        <v>5.1588939331407344</v>
      </c>
      <c r="H5" s="11">
        <v>2.2286421791167972</v>
      </c>
      <c r="I5" s="11">
        <v>3.7969459347915806</v>
      </c>
      <c r="J5" s="11">
        <v>7.0986380520016503</v>
      </c>
      <c r="K5" s="11">
        <v>7.1811803549319029</v>
      </c>
      <c r="L5" s="11">
        <v>1.9397441188609161</v>
      </c>
      <c r="M5" s="11">
        <v>1.4032191498142799</v>
      </c>
      <c r="N5" s="11">
        <v>4.7461824184894761</v>
      </c>
      <c r="O5" s="11">
        <v>8.3367725959554271</v>
      </c>
      <c r="P5" s="11">
        <v>7.5938918695831612</v>
      </c>
      <c r="Q5" s="11">
        <v>4.0858439950474619</v>
      </c>
      <c r="R5" s="11">
        <v>12.505158893933141</v>
      </c>
      <c r="S5" s="11">
        <v>12.670243499793642</v>
      </c>
      <c r="T5" s="11">
        <v>3.8382170862567069</v>
      </c>
      <c r="U5" s="11">
        <v>1.361947998349154</v>
      </c>
      <c r="V5" s="12">
        <v>3.2191498142798181</v>
      </c>
    </row>
    <row r="6" spans="2:22" x14ac:dyDescent="0.4">
      <c r="B6" s="13" t="s">
        <v>1485</v>
      </c>
      <c r="C6" s="14" t="s">
        <v>1493</v>
      </c>
      <c r="D6" s="15">
        <v>385</v>
      </c>
      <c r="E6" s="16">
        <v>20</v>
      </c>
      <c r="F6" s="16">
        <v>32</v>
      </c>
      <c r="G6" s="16">
        <v>20</v>
      </c>
      <c r="H6" s="16">
        <v>9</v>
      </c>
      <c r="I6" s="16">
        <v>16</v>
      </c>
      <c r="J6" s="16">
        <v>32</v>
      </c>
      <c r="K6" s="16">
        <v>30</v>
      </c>
      <c r="L6" s="16">
        <v>8</v>
      </c>
      <c r="M6" s="16">
        <v>5</v>
      </c>
      <c r="N6" s="16">
        <v>22</v>
      </c>
      <c r="O6" s="16">
        <v>34</v>
      </c>
      <c r="P6" s="16">
        <v>26</v>
      </c>
      <c r="Q6" s="16">
        <v>13</v>
      </c>
      <c r="R6" s="16">
        <v>43</v>
      </c>
      <c r="S6" s="16">
        <v>46</v>
      </c>
      <c r="T6" s="16">
        <v>14</v>
      </c>
      <c r="U6" s="16">
        <v>6</v>
      </c>
      <c r="V6" s="17">
        <v>9</v>
      </c>
    </row>
    <row r="7" spans="2:22" x14ac:dyDescent="0.4">
      <c r="B7" s="18"/>
      <c r="C7" s="9"/>
      <c r="D7" s="10">
        <v>100</v>
      </c>
      <c r="E7" s="11">
        <v>5.1948051948051948</v>
      </c>
      <c r="F7" s="11">
        <v>8.3116883116883109</v>
      </c>
      <c r="G7" s="11">
        <v>5.1948051948051948</v>
      </c>
      <c r="H7" s="11">
        <v>2.3376623376623376</v>
      </c>
      <c r="I7" s="11">
        <v>4.1558441558441555</v>
      </c>
      <c r="J7" s="11">
        <v>8.3116883116883109</v>
      </c>
      <c r="K7" s="11">
        <v>7.7922077922077921</v>
      </c>
      <c r="L7" s="11">
        <v>2.0779220779220777</v>
      </c>
      <c r="M7" s="11">
        <v>1.2987012987012987</v>
      </c>
      <c r="N7" s="11">
        <v>5.7142857142857144</v>
      </c>
      <c r="O7" s="11">
        <v>8.8311688311688314</v>
      </c>
      <c r="P7" s="11">
        <v>6.7532467532467528</v>
      </c>
      <c r="Q7" s="11">
        <v>3.3766233766233764</v>
      </c>
      <c r="R7" s="11">
        <v>11.168831168831169</v>
      </c>
      <c r="S7" s="11">
        <v>11.948051948051948</v>
      </c>
      <c r="T7" s="11">
        <v>3.6363636363636362</v>
      </c>
      <c r="U7" s="11">
        <v>1.5584415584415585</v>
      </c>
      <c r="V7" s="12">
        <v>2.3376623376623376</v>
      </c>
    </row>
    <row r="8" spans="2:22" x14ac:dyDescent="0.4">
      <c r="B8" s="18"/>
      <c r="C8" s="14" t="s">
        <v>1494</v>
      </c>
      <c r="D8" s="15">
        <v>363</v>
      </c>
      <c r="E8" s="16">
        <v>22</v>
      </c>
      <c r="F8" s="16">
        <v>25</v>
      </c>
      <c r="G8" s="16">
        <v>22</v>
      </c>
      <c r="H8" s="16">
        <v>8</v>
      </c>
      <c r="I8" s="16">
        <v>17</v>
      </c>
      <c r="J8" s="16">
        <v>19</v>
      </c>
      <c r="K8" s="16">
        <v>22</v>
      </c>
      <c r="L8" s="16">
        <v>8</v>
      </c>
      <c r="M8" s="16">
        <v>7</v>
      </c>
      <c r="N8" s="16">
        <v>18</v>
      </c>
      <c r="O8" s="16">
        <v>31</v>
      </c>
      <c r="P8" s="16">
        <v>20</v>
      </c>
      <c r="Q8" s="16">
        <v>22</v>
      </c>
      <c r="R8" s="16">
        <v>44</v>
      </c>
      <c r="S8" s="16">
        <v>45</v>
      </c>
      <c r="T8" s="16">
        <v>18</v>
      </c>
      <c r="U8" s="16">
        <v>7</v>
      </c>
      <c r="V8" s="17">
        <v>8</v>
      </c>
    </row>
    <row r="9" spans="2:22" x14ac:dyDescent="0.4">
      <c r="B9" s="18"/>
      <c r="C9" s="9"/>
      <c r="D9" s="10">
        <v>100.00000000000003</v>
      </c>
      <c r="E9" s="11">
        <v>6.0606060606060606</v>
      </c>
      <c r="F9" s="11">
        <v>6.887052341597796</v>
      </c>
      <c r="G9" s="11">
        <v>6.0606060606060606</v>
      </c>
      <c r="H9" s="11">
        <v>2.2038567493112948</v>
      </c>
      <c r="I9" s="11">
        <v>4.6831955922865012</v>
      </c>
      <c r="J9" s="11">
        <v>5.2341597796143251</v>
      </c>
      <c r="K9" s="11">
        <v>6.0606060606060606</v>
      </c>
      <c r="L9" s="11">
        <v>2.2038567493112948</v>
      </c>
      <c r="M9" s="11">
        <v>1.9283746556473829</v>
      </c>
      <c r="N9" s="11">
        <v>4.9586776859504136</v>
      </c>
      <c r="O9" s="11">
        <v>8.5399449035812669</v>
      </c>
      <c r="P9" s="11">
        <v>5.5096418732782375</v>
      </c>
      <c r="Q9" s="11">
        <v>6.0606060606060606</v>
      </c>
      <c r="R9" s="11">
        <v>12.121212121212121</v>
      </c>
      <c r="S9" s="11">
        <v>12.396694214876034</v>
      </c>
      <c r="T9" s="11">
        <v>4.9586776859504136</v>
      </c>
      <c r="U9" s="11">
        <v>1.9283746556473829</v>
      </c>
      <c r="V9" s="12">
        <v>2.2038567493112948</v>
      </c>
    </row>
    <row r="10" spans="2:22" x14ac:dyDescent="0.4">
      <c r="B10" s="18"/>
      <c r="C10" s="14" t="s">
        <v>1481</v>
      </c>
      <c r="D10" s="15">
        <v>418</v>
      </c>
      <c r="E10" s="16">
        <v>21</v>
      </c>
      <c r="F10" s="16">
        <v>31</v>
      </c>
      <c r="G10" s="16">
        <v>26</v>
      </c>
      <c r="H10" s="16">
        <v>8</v>
      </c>
      <c r="I10" s="16">
        <v>12</v>
      </c>
      <c r="J10" s="16">
        <v>31</v>
      </c>
      <c r="K10" s="16">
        <v>21</v>
      </c>
      <c r="L10" s="16">
        <v>6</v>
      </c>
      <c r="M10" s="16">
        <v>6</v>
      </c>
      <c r="N10" s="16">
        <v>17</v>
      </c>
      <c r="O10" s="16">
        <v>36</v>
      </c>
      <c r="P10" s="16">
        <v>34</v>
      </c>
      <c r="Q10" s="16">
        <v>16</v>
      </c>
      <c r="R10" s="16">
        <v>61</v>
      </c>
      <c r="S10" s="16">
        <v>57</v>
      </c>
      <c r="T10" s="16">
        <v>17</v>
      </c>
      <c r="U10" s="16">
        <v>4</v>
      </c>
      <c r="V10" s="17">
        <v>14</v>
      </c>
    </row>
    <row r="11" spans="2:22" x14ac:dyDescent="0.4">
      <c r="B11" s="18"/>
      <c r="C11" s="9"/>
      <c r="D11" s="10">
        <v>100</v>
      </c>
      <c r="E11" s="11">
        <v>5.0239234449760763</v>
      </c>
      <c r="F11" s="11">
        <v>7.4162679425837315</v>
      </c>
      <c r="G11" s="11">
        <v>6.2200956937799043</v>
      </c>
      <c r="H11" s="11">
        <v>1.9138755980861244</v>
      </c>
      <c r="I11" s="11">
        <v>2.8708133971291865</v>
      </c>
      <c r="J11" s="11">
        <v>7.4162679425837315</v>
      </c>
      <c r="K11" s="11">
        <v>5.0239234449760763</v>
      </c>
      <c r="L11" s="11">
        <v>1.4354066985645932</v>
      </c>
      <c r="M11" s="11">
        <v>1.4354066985645932</v>
      </c>
      <c r="N11" s="11">
        <v>4.0669856459330145</v>
      </c>
      <c r="O11" s="11">
        <v>8.6124401913875595</v>
      </c>
      <c r="P11" s="11">
        <v>8.133971291866029</v>
      </c>
      <c r="Q11" s="11">
        <v>3.8277511961722488</v>
      </c>
      <c r="R11" s="11">
        <v>14.593301435406699</v>
      </c>
      <c r="S11" s="11">
        <v>13.636363636363635</v>
      </c>
      <c r="T11" s="11">
        <v>4.0669856459330145</v>
      </c>
      <c r="U11" s="11">
        <v>0.9569377990430622</v>
      </c>
      <c r="V11" s="12">
        <v>3.3492822966507179</v>
      </c>
    </row>
    <row r="12" spans="2:22" x14ac:dyDescent="0.4">
      <c r="B12" s="18"/>
      <c r="C12" s="14" t="s">
        <v>1480</v>
      </c>
      <c r="D12" s="15">
        <v>260</v>
      </c>
      <c r="E12" s="16">
        <v>15</v>
      </c>
      <c r="F12" s="16">
        <v>15</v>
      </c>
      <c r="G12" s="16">
        <v>15</v>
      </c>
      <c r="H12" s="16">
        <v>2</v>
      </c>
      <c r="I12" s="16">
        <v>5</v>
      </c>
      <c r="J12" s="16">
        <v>17</v>
      </c>
      <c r="K12" s="16">
        <v>16</v>
      </c>
      <c r="L12" s="16">
        <v>3</v>
      </c>
      <c r="M12" s="16">
        <v>0</v>
      </c>
      <c r="N12" s="16">
        <v>11</v>
      </c>
      <c r="O12" s="16">
        <v>22</v>
      </c>
      <c r="P12" s="16">
        <v>25</v>
      </c>
      <c r="Q12" s="16">
        <v>10</v>
      </c>
      <c r="R12" s="16">
        <v>37</v>
      </c>
      <c r="S12" s="16">
        <v>44</v>
      </c>
      <c r="T12" s="16">
        <v>7</v>
      </c>
      <c r="U12" s="16">
        <v>1</v>
      </c>
      <c r="V12" s="17">
        <v>15</v>
      </c>
    </row>
    <row r="13" spans="2:22" x14ac:dyDescent="0.4">
      <c r="B13" s="18"/>
      <c r="C13" s="9"/>
      <c r="D13" s="10">
        <v>100.00000000000001</v>
      </c>
      <c r="E13" s="11">
        <v>5.7692307692307692</v>
      </c>
      <c r="F13" s="11">
        <v>5.7692307692307692</v>
      </c>
      <c r="G13" s="11">
        <v>5.7692307692307692</v>
      </c>
      <c r="H13" s="11">
        <v>0.76923076923076927</v>
      </c>
      <c r="I13" s="11">
        <v>1.9230769230769231</v>
      </c>
      <c r="J13" s="11">
        <v>6.5384615384615392</v>
      </c>
      <c r="K13" s="11">
        <v>6.1538461538461542</v>
      </c>
      <c r="L13" s="11">
        <v>1.153846153846154</v>
      </c>
      <c r="M13" s="11">
        <v>0</v>
      </c>
      <c r="N13" s="11">
        <v>4.2307692307692308</v>
      </c>
      <c r="O13" s="11">
        <v>8.4615384615384617</v>
      </c>
      <c r="P13" s="11">
        <v>9.6153846153846168</v>
      </c>
      <c r="Q13" s="11">
        <v>3.8461538461538463</v>
      </c>
      <c r="R13" s="11">
        <v>14.23076923076923</v>
      </c>
      <c r="S13" s="11">
        <v>16.923076923076923</v>
      </c>
      <c r="T13" s="11">
        <v>2.6923076923076925</v>
      </c>
      <c r="U13" s="11">
        <v>0.38461538461538464</v>
      </c>
      <c r="V13" s="12">
        <v>5.7692307692307692</v>
      </c>
    </row>
    <row r="14" spans="2:22" x14ac:dyDescent="0.4">
      <c r="B14" s="18"/>
      <c r="C14" s="14" t="s">
        <v>1495</v>
      </c>
      <c r="D14" s="15">
        <v>224</v>
      </c>
      <c r="E14" s="16">
        <v>10</v>
      </c>
      <c r="F14" s="16">
        <v>15</v>
      </c>
      <c r="G14" s="16">
        <v>11</v>
      </c>
      <c r="H14" s="16">
        <v>6</v>
      </c>
      <c r="I14" s="16">
        <v>7</v>
      </c>
      <c r="J14" s="16">
        <v>12</v>
      </c>
      <c r="K14" s="16">
        <v>22</v>
      </c>
      <c r="L14" s="16">
        <v>7</v>
      </c>
      <c r="M14" s="16">
        <v>4</v>
      </c>
      <c r="N14" s="16">
        <v>8</v>
      </c>
      <c r="O14" s="16">
        <v>14</v>
      </c>
      <c r="P14" s="16">
        <v>26</v>
      </c>
      <c r="Q14" s="16">
        <v>12</v>
      </c>
      <c r="R14" s="16">
        <v>30</v>
      </c>
      <c r="S14" s="16">
        <v>25</v>
      </c>
      <c r="T14" s="16">
        <v>5</v>
      </c>
      <c r="U14" s="16">
        <v>3</v>
      </c>
      <c r="V14" s="17">
        <v>7</v>
      </c>
    </row>
    <row r="15" spans="2:22" x14ac:dyDescent="0.4">
      <c r="B15" s="18"/>
      <c r="C15" s="9"/>
      <c r="D15" s="10">
        <v>100</v>
      </c>
      <c r="E15" s="11">
        <v>4.4642857142857144</v>
      </c>
      <c r="F15" s="11">
        <v>6.6964285714285712</v>
      </c>
      <c r="G15" s="11">
        <v>4.9107142857142856</v>
      </c>
      <c r="H15" s="11">
        <v>2.6785714285714284</v>
      </c>
      <c r="I15" s="11">
        <v>3.125</v>
      </c>
      <c r="J15" s="11">
        <v>5.3571428571428568</v>
      </c>
      <c r="K15" s="11">
        <v>9.8214285714285712</v>
      </c>
      <c r="L15" s="11">
        <v>3.125</v>
      </c>
      <c r="M15" s="11">
        <v>1.7857142857142856</v>
      </c>
      <c r="N15" s="11">
        <v>3.5714285714285712</v>
      </c>
      <c r="O15" s="11">
        <v>6.25</v>
      </c>
      <c r="P15" s="11">
        <v>11.607142857142858</v>
      </c>
      <c r="Q15" s="11">
        <v>5.3571428571428568</v>
      </c>
      <c r="R15" s="11">
        <v>13.392857142857142</v>
      </c>
      <c r="S15" s="11">
        <v>11.160714285714286</v>
      </c>
      <c r="T15" s="11">
        <v>2.2321428571428572</v>
      </c>
      <c r="U15" s="11">
        <v>1.3392857142857142</v>
      </c>
      <c r="V15" s="12">
        <v>3.125</v>
      </c>
    </row>
    <row r="16" spans="2:22" x14ac:dyDescent="0.4">
      <c r="B16" s="18"/>
      <c r="C16" s="14" t="s">
        <v>1496</v>
      </c>
      <c r="D16" s="15">
        <v>148</v>
      </c>
      <c r="E16" s="16">
        <v>6</v>
      </c>
      <c r="F16" s="16">
        <v>10</v>
      </c>
      <c r="G16" s="16">
        <v>5</v>
      </c>
      <c r="H16" s="16">
        <v>4</v>
      </c>
      <c r="I16" s="16">
        <v>6</v>
      </c>
      <c r="J16" s="16">
        <v>12</v>
      </c>
      <c r="K16" s="16">
        <v>9</v>
      </c>
      <c r="L16" s="16">
        <v>1</v>
      </c>
      <c r="M16" s="16">
        <v>1</v>
      </c>
      <c r="N16" s="16">
        <v>4</v>
      </c>
      <c r="O16" s="16">
        <v>16</v>
      </c>
      <c r="P16" s="16">
        <v>14</v>
      </c>
      <c r="Q16" s="16">
        <v>6</v>
      </c>
      <c r="R16" s="16">
        <v>19</v>
      </c>
      <c r="S16" s="16">
        <v>20</v>
      </c>
      <c r="T16" s="16">
        <v>6</v>
      </c>
      <c r="U16" s="16">
        <v>1</v>
      </c>
      <c r="V16" s="17">
        <v>8</v>
      </c>
    </row>
    <row r="17" spans="2:22" x14ac:dyDescent="0.4">
      <c r="B17" s="18"/>
      <c r="C17" s="9"/>
      <c r="D17" s="10">
        <v>100</v>
      </c>
      <c r="E17" s="11">
        <v>4.0540540540540544</v>
      </c>
      <c r="F17" s="11">
        <v>6.756756756756757</v>
      </c>
      <c r="G17" s="11">
        <v>3.3783783783783785</v>
      </c>
      <c r="H17" s="11">
        <v>2.7027027027027026</v>
      </c>
      <c r="I17" s="11">
        <v>4.0540540540540544</v>
      </c>
      <c r="J17" s="11">
        <v>8.1081081081081088</v>
      </c>
      <c r="K17" s="11">
        <v>6.0810810810810816</v>
      </c>
      <c r="L17" s="11">
        <v>0.67567567567567566</v>
      </c>
      <c r="M17" s="11">
        <v>0.67567567567567566</v>
      </c>
      <c r="N17" s="11">
        <v>2.7027027027027026</v>
      </c>
      <c r="O17" s="11">
        <v>10.810810810810811</v>
      </c>
      <c r="P17" s="11">
        <v>9.4594594594594597</v>
      </c>
      <c r="Q17" s="11">
        <v>4.0540540540540544</v>
      </c>
      <c r="R17" s="11">
        <v>12.837837837837837</v>
      </c>
      <c r="S17" s="11">
        <v>13.513513513513514</v>
      </c>
      <c r="T17" s="11">
        <v>4.0540540540540544</v>
      </c>
      <c r="U17" s="11">
        <v>0.67567567567567566</v>
      </c>
      <c r="V17" s="12">
        <v>5.4054054054054053</v>
      </c>
    </row>
    <row r="18" spans="2:22" x14ac:dyDescent="0.4">
      <c r="B18" s="18"/>
      <c r="C18" s="14" t="s">
        <v>1482</v>
      </c>
      <c r="D18" s="15">
        <v>304</v>
      </c>
      <c r="E18" s="16">
        <v>15</v>
      </c>
      <c r="F18" s="16">
        <v>34</v>
      </c>
      <c r="G18" s="16">
        <v>14</v>
      </c>
      <c r="H18" s="16">
        <v>8</v>
      </c>
      <c r="I18" s="16">
        <v>13</v>
      </c>
      <c r="J18" s="16">
        <v>24</v>
      </c>
      <c r="K18" s="16">
        <v>22</v>
      </c>
      <c r="L18" s="16">
        <v>4</v>
      </c>
      <c r="M18" s="16">
        <v>5</v>
      </c>
      <c r="N18" s="16">
        <v>20</v>
      </c>
      <c r="O18" s="16">
        <v>24</v>
      </c>
      <c r="P18" s="16">
        <v>15</v>
      </c>
      <c r="Q18" s="16">
        <v>6</v>
      </c>
      <c r="R18" s="16">
        <v>36</v>
      </c>
      <c r="S18" s="16">
        <v>36</v>
      </c>
      <c r="T18" s="16">
        <v>14</v>
      </c>
      <c r="U18" s="16">
        <v>6</v>
      </c>
      <c r="V18" s="17">
        <v>8</v>
      </c>
    </row>
    <row r="19" spans="2:22" x14ac:dyDescent="0.4">
      <c r="B19" s="18"/>
      <c r="C19" s="9"/>
      <c r="D19" s="10">
        <v>100</v>
      </c>
      <c r="E19" s="11">
        <v>4.9342105263157894</v>
      </c>
      <c r="F19" s="11">
        <v>11.184210526315789</v>
      </c>
      <c r="G19" s="11">
        <v>4.6052631578947363</v>
      </c>
      <c r="H19" s="11">
        <v>2.6315789473684208</v>
      </c>
      <c r="I19" s="11">
        <v>4.2763157894736841</v>
      </c>
      <c r="J19" s="11">
        <v>7.8947368421052628</v>
      </c>
      <c r="K19" s="11">
        <v>7.2368421052631584</v>
      </c>
      <c r="L19" s="11">
        <v>1.3157894736842104</v>
      </c>
      <c r="M19" s="11">
        <v>1.6447368421052631</v>
      </c>
      <c r="N19" s="11">
        <v>6.5789473684210522</v>
      </c>
      <c r="O19" s="11">
        <v>7.8947368421052628</v>
      </c>
      <c r="P19" s="11">
        <v>4.9342105263157894</v>
      </c>
      <c r="Q19" s="11">
        <v>1.9736842105263157</v>
      </c>
      <c r="R19" s="11">
        <v>11.842105263157894</v>
      </c>
      <c r="S19" s="11">
        <v>11.842105263157894</v>
      </c>
      <c r="T19" s="11">
        <v>4.6052631578947363</v>
      </c>
      <c r="U19" s="11">
        <v>1.9736842105263157</v>
      </c>
      <c r="V19" s="12">
        <v>2.6315789473684208</v>
      </c>
    </row>
    <row r="20" spans="2:22" x14ac:dyDescent="0.4">
      <c r="B20" s="18"/>
      <c r="C20" s="14" t="s">
        <v>1483</v>
      </c>
      <c r="D20" s="15">
        <v>140</v>
      </c>
      <c r="E20" s="16">
        <v>7</v>
      </c>
      <c r="F20" s="16">
        <v>10</v>
      </c>
      <c r="G20" s="16">
        <v>8</v>
      </c>
      <c r="H20" s="16">
        <v>5</v>
      </c>
      <c r="I20" s="16">
        <v>10</v>
      </c>
      <c r="J20" s="16">
        <v>12</v>
      </c>
      <c r="K20" s="16">
        <v>12</v>
      </c>
      <c r="L20" s="16">
        <v>4</v>
      </c>
      <c r="M20" s="16">
        <v>4</v>
      </c>
      <c r="N20" s="16">
        <v>7</v>
      </c>
      <c r="O20" s="16">
        <v>10</v>
      </c>
      <c r="P20" s="16">
        <v>6</v>
      </c>
      <c r="Q20" s="16">
        <v>6</v>
      </c>
      <c r="R20" s="16">
        <v>12</v>
      </c>
      <c r="S20" s="16">
        <v>15</v>
      </c>
      <c r="T20" s="16">
        <v>7</v>
      </c>
      <c r="U20" s="16">
        <v>3</v>
      </c>
      <c r="V20" s="17">
        <v>2</v>
      </c>
    </row>
    <row r="21" spans="2:22" x14ac:dyDescent="0.4">
      <c r="B21" s="18"/>
      <c r="C21" s="9"/>
      <c r="D21" s="10">
        <v>100</v>
      </c>
      <c r="E21" s="11">
        <v>5</v>
      </c>
      <c r="F21" s="11">
        <v>7.1428571428571423</v>
      </c>
      <c r="G21" s="11">
        <v>5.7142857142857144</v>
      </c>
      <c r="H21" s="11">
        <v>3.5714285714285712</v>
      </c>
      <c r="I21" s="11">
        <v>7.1428571428571423</v>
      </c>
      <c r="J21" s="11">
        <v>8.5714285714285712</v>
      </c>
      <c r="K21" s="11">
        <v>8.5714285714285712</v>
      </c>
      <c r="L21" s="11">
        <v>2.8571428571428572</v>
      </c>
      <c r="M21" s="11">
        <v>2.8571428571428572</v>
      </c>
      <c r="N21" s="11">
        <v>5</v>
      </c>
      <c r="O21" s="11">
        <v>7.1428571428571423</v>
      </c>
      <c r="P21" s="11">
        <v>4.2857142857142856</v>
      </c>
      <c r="Q21" s="11">
        <v>4.2857142857142856</v>
      </c>
      <c r="R21" s="11">
        <v>8.5714285714285712</v>
      </c>
      <c r="S21" s="11">
        <v>10.714285714285714</v>
      </c>
      <c r="T21" s="11">
        <v>5</v>
      </c>
      <c r="U21" s="11">
        <v>2.1428571428571428</v>
      </c>
      <c r="V21" s="12">
        <v>1.4285714285714286</v>
      </c>
    </row>
    <row r="22" spans="2:22" x14ac:dyDescent="0.4">
      <c r="B22" s="18"/>
      <c r="C22" s="14" t="s">
        <v>1484</v>
      </c>
      <c r="D22" s="15">
        <v>176</v>
      </c>
      <c r="E22" s="16">
        <v>9</v>
      </c>
      <c r="F22" s="16">
        <v>14</v>
      </c>
      <c r="G22" s="16">
        <v>4</v>
      </c>
      <c r="H22" s="16">
        <v>4</v>
      </c>
      <c r="I22" s="16">
        <v>5</v>
      </c>
      <c r="J22" s="16">
        <v>13</v>
      </c>
      <c r="K22" s="16">
        <v>19</v>
      </c>
      <c r="L22" s="16">
        <v>6</v>
      </c>
      <c r="M22" s="16">
        <v>2</v>
      </c>
      <c r="N22" s="16">
        <v>7</v>
      </c>
      <c r="O22" s="16">
        <v>15</v>
      </c>
      <c r="P22" s="16">
        <v>17</v>
      </c>
      <c r="Q22" s="16">
        <v>8</v>
      </c>
      <c r="R22" s="16">
        <v>20</v>
      </c>
      <c r="S22" s="16">
        <v>19</v>
      </c>
      <c r="T22" s="16">
        <v>5</v>
      </c>
      <c r="U22" s="16">
        <v>2</v>
      </c>
      <c r="V22" s="17">
        <v>7</v>
      </c>
    </row>
    <row r="23" spans="2:22" x14ac:dyDescent="0.4">
      <c r="B23" s="18"/>
      <c r="C23" s="9"/>
      <c r="D23" s="10">
        <v>100</v>
      </c>
      <c r="E23" s="11">
        <v>5.1136363636363642</v>
      </c>
      <c r="F23" s="11">
        <v>7.9545454545454541</v>
      </c>
      <c r="G23" s="11">
        <v>2.2727272727272729</v>
      </c>
      <c r="H23" s="11">
        <v>2.2727272727272729</v>
      </c>
      <c r="I23" s="11">
        <v>2.8409090909090908</v>
      </c>
      <c r="J23" s="11">
        <v>7.3863636363636367</v>
      </c>
      <c r="K23" s="11">
        <v>10.795454545454545</v>
      </c>
      <c r="L23" s="11">
        <v>3.4090909090909087</v>
      </c>
      <c r="M23" s="11">
        <v>1.1363636363636365</v>
      </c>
      <c r="N23" s="11">
        <v>3.9772727272727271</v>
      </c>
      <c r="O23" s="11">
        <v>8.5227272727272716</v>
      </c>
      <c r="P23" s="11">
        <v>9.6590909090909083</v>
      </c>
      <c r="Q23" s="11">
        <v>4.5454545454545459</v>
      </c>
      <c r="R23" s="11">
        <v>11.363636363636363</v>
      </c>
      <c r="S23" s="11">
        <v>10.795454545454545</v>
      </c>
      <c r="T23" s="11">
        <v>2.8409090909090908</v>
      </c>
      <c r="U23" s="11">
        <v>1.1363636363636365</v>
      </c>
      <c r="V23" s="12">
        <v>3.9772727272727271</v>
      </c>
    </row>
    <row r="24" spans="2:22" x14ac:dyDescent="0.4">
      <c r="B24" s="18"/>
      <c r="C24" s="14" t="s">
        <v>1479</v>
      </c>
      <c r="D24" s="15">
        <v>5</v>
      </c>
      <c r="E24" s="16">
        <v>0</v>
      </c>
      <c r="F24" s="16">
        <v>0</v>
      </c>
      <c r="G24" s="16">
        <v>0</v>
      </c>
      <c r="H24" s="16">
        <v>0</v>
      </c>
      <c r="I24" s="16">
        <v>1</v>
      </c>
      <c r="J24" s="16">
        <v>0</v>
      </c>
      <c r="K24" s="16">
        <v>1</v>
      </c>
      <c r="L24" s="16">
        <v>0</v>
      </c>
      <c r="M24" s="16">
        <v>0</v>
      </c>
      <c r="N24" s="16">
        <v>1</v>
      </c>
      <c r="O24" s="16">
        <v>0</v>
      </c>
      <c r="P24" s="16">
        <v>1</v>
      </c>
      <c r="Q24" s="16">
        <v>0</v>
      </c>
      <c r="R24" s="16">
        <v>1</v>
      </c>
      <c r="S24" s="16">
        <v>0</v>
      </c>
      <c r="T24" s="16">
        <v>0</v>
      </c>
      <c r="U24" s="16">
        <v>0</v>
      </c>
      <c r="V24" s="17">
        <v>0</v>
      </c>
    </row>
    <row r="25" spans="2:22" x14ac:dyDescent="0.4">
      <c r="B25" s="20"/>
      <c r="C25" s="21"/>
      <c r="D25" s="22">
        <v>100</v>
      </c>
      <c r="E25" s="23">
        <v>0</v>
      </c>
      <c r="F25" s="23">
        <v>0</v>
      </c>
      <c r="G25" s="23">
        <v>0</v>
      </c>
      <c r="H25" s="23">
        <v>0</v>
      </c>
      <c r="I25" s="23">
        <v>20</v>
      </c>
      <c r="J25" s="23">
        <v>0</v>
      </c>
      <c r="K25" s="23">
        <v>20</v>
      </c>
      <c r="L25" s="23">
        <v>0</v>
      </c>
      <c r="M25" s="23">
        <v>0</v>
      </c>
      <c r="N25" s="23">
        <v>20</v>
      </c>
      <c r="O25" s="23">
        <v>0</v>
      </c>
      <c r="P25" s="23">
        <v>20</v>
      </c>
      <c r="Q25" s="23">
        <v>0</v>
      </c>
      <c r="R25" s="23">
        <v>20</v>
      </c>
      <c r="S25" s="23">
        <v>0</v>
      </c>
      <c r="T25" s="23">
        <v>0</v>
      </c>
      <c r="U25" s="23">
        <v>0</v>
      </c>
      <c r="V25" s="24">
        <v>0</v>
      </c>
    </row>
  </sheetData>
  <mergeCells count="15">
    <mergeCell ref="C24:C25"/>
    <mergeCell ref="B6:B25"/>
    <mergeCell ref="C6:C7"/>
    <mergeCell ref="C8:C9"/>
    <mergeCell ref="C10:C11"/>
    <mergeCell ref="C12:C13"/>
    <mergeCell ref="C14:C15"/>
    <mergeCell ref="C16:C17"/>
    <mergeCell ref="C18:C19"/>
    <mergeCell ref="C20:C21"/>
    <mergeCell ref="C22:C23"/>
    <mergeCell ref="D2:D3"/>
    <mergeCell ref="E2:V2"/>
    <mergeCell ref="B4:C5"/>
    <mergeCell ref="B2:C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14883-DCB0-496A-8B2F-6CA67F98B9E1}">
  <dimension ref="A1:S1449"/>
  <sheetViews>
    <sheetView topLeftCell="A419" zoomScale="85" zoomScaleNormal="85" workbookViewId="0">
      <selection activeCell="AC1" sqref="AC1:AS1048576"/>
    </sheetView>
  </sheetViews>
  <sheetFormatPr defaultRowHeight="18.75" x14ac:dyDescent="0.4"/>
  <cols>
    <col min="2" max="2" width="84.5" customWidth="1"/>
  </cols>
  <sheetData>
    <row r="1" spans="1:19" x14ac:dyDescent="0.4">
      <c r="B1" t="s">
        <v>10</v>
      </c>
      <c r="C1" t="s">
        <v>23</v>
      </c>
      <c r="D1" t="s">
        <v>23</v>
      </c>
      <c r="E1" t="s">
        <v>23</v>
      </c>
      <c r="F1" t="s">
        <v>23</v>
      </c>
      <c r="G1" t="s">
        <v>23</v>
      </c>
      <c r="H1" t="s">
        <v>23</v>
      </c>
      <c r="I1" t="s">
        <v>23</v>
      </c>
      <c r="J1" t="s">
        <v>23</v>
      </c>
      <c r="K1" t="s">
        <v>23</v>
      </c>
      <c r="L1" t="s">
        <v>23</v>
      </c>
      <c r="M1" t="s">
        <v>23</v>
      </c>
      <c r="N1" t="s">
        <v>23</v>
      </c>
      <c r="O1" t="s">
        <v>23</v>
      </c>
      <c r="P1" t="s">
        <v>23</v>
      </c>
      <c r="Q1" t="s">
        <v>23</v>
      </c>
      <c r="R1" t="s">
        <v>23</v>
      </c>
      <c r="S1" t="s">
        <v>23</v>
      </c>
    </row>
    <row r="2" spans="1:19" x14ac:dyDescent="0.4">
      <c r="A2">
        <v>1</v>
      </c>
      <c r="B2" t="s">
        <v>1493</v>
      </c>
      <c r="C2" t="s">
        <v>77</v>
      </c>
      <c r="D2" t="s">
        <v>78</v>
      </c>
      <c r="E2" t="s">
        <v>93</v>
      </c>
      <c r="F2" t="s">
        <v>43</v>
      </c>
      <c r="G2" t="s">
        <v>44</v>
      </c>
      <c r="H2" t="s">
        <v>94</v>
      </c>
      <c r="I2" t="s">
        <v>95</v>
      </c>
      <c r="J2" t="s">
        <v>96</v>
      </c>
      <c r="K2" t="s">
        <v>81</v>
      </c>
      <c r="L2" t="s">
        <v>83</v>
      </c>
      <c r="M2" t="s">
        <v>84</v>
      </c>
      <c r="N2" t="s">
        <v>85</v>
      </c>
      <c r="O2" t="s">
        <v>97</v>
      </c>
    </row>
    <row r="3" spans="1:19" x14ac:dyDescent="0.4">
      <c r="A3">
        <v>1</v>
      </c>
      <c r="B3" t="s">
        <v>87</v>
      </c>
      <c r="C3" t="s">
        <v>77</v>
      </c>
      <c r="D3" t="s">
        <v>78</v>
      </c>
      <c r="E3" t="s">
        <v>79</v>
      </c>
    </row>
    <row r="4" spans="1:19" x14ac:dyDescent="0.4">
      <c r="A4">
        <v>1</v>
      </c>
      <c r="B4" t="s">
        <v>87</v>
      </c>
      <c r="C4" t="s">
        <v>77</v>
      </c>
      <c r="D4" t="s">
        <v>78</v>
      </c>
    </row>
    <row r="5" spans="1:19" x14ac:dyDescent="0.4">
      <c r="A5">
        <v>1</v>
      </c>
      <c r="B5" t="s">
        <v>87</v>
      </c>
      <c r="C5" t="s">
        <v>77</v>
      </c>
      <c r="D5" t="s">
        <v>43</v>
      </c>
      <c r="E5" t="s">
        <v>95</v>
      </c>
      <c r="F5" t="s">
        <v>84</v>
      </c>
    </row>
    <row r="6" spans="1:19" x14ac:dyDescent="0.4">
      <c r="A6">
        <v>1</v>
      </c>
      <c r="B6" t="s">
        <v>87</v>
      </c>
      <c r="C6" t="s">
        <v>77</v>
      </c>
    </row>
    <row r="7" spans="1:19" x14ac:dyDescent="0.4">
      <c r="A7">
        <v>1</v>
      </c>
      <c r="B7" t="s">
        <v>87</v>
      </c>
      <c r="C7" t="s">
        <v>77</v>
      </c>
      <c r="D7" t="s">
        <v>79</v>
      </c>
      <c r="E7" t="s">
        <v>43</v>
      </c>
      <c r="F7" t="s">
        <v>96</v>
      </c>
      <c r="G7" t="s">
        <v>97</v>
      </c>
    </row>
    <row r="8" spans="1:19" x14ac:dyDescent="0.4">
      <c r="A8">
        <v>1</v>
      </c>
      <c r="B8" t="s">
        <v>87</v>
      </c>
      <c r="C8" t="s">
        <v>77</v>
      </c>
      <c r="D8" t="s">
        <v>78</v>
      </c>
      <c r="E8" t="s">
        <v>44</v>
      </c>
      <c r="F8" t="s">
        <v>94</v>
      </c>
      <c r="G8" t="s">
        <v>95</v>
      </c>
      <c r="H8" t="s">
        <v>81</v>
      </c>
      <c r="I8" t="s">
        <v>82</v>
      </c>
      <c r="J8" t="s">
        <v>84</v>
      </c>
      <c r="K8" t="s">
        <v>85</v>
      </c>
    </row>
    <row r="9" spans="1:19" x14ac:dyDescent="0.4">
      <c r="A9">
        <v>1</v>
      </c>
      <c r="B9" t="s">
        <v>87</v>
      </c>
      <c r="C9" t="s">
        <v>77</v>
      </c>
      <c r="D9" t="s">
        <v>78</v>
      </c>
      <c r="E9" t="s">
        <v>79</v>
      </c>
      <c r="F9" t="s">
        <v>80</v>
      </c>
      <c r="G9" t="s">
        <v>93</v>
      </c>
      <c r="H9" t="s">
        <v>43</v>
      </c>
      <c r="I9" t="s">
        <v>44</v>
      </c>
      <c r="J9" t="s">
        <v>85</v>
      </c>
      <c r="K9" t="s">
        <v>97</v>
      </c>
      <c r="L9" t="s">
        <v>174</v>
      </c>
    </row>
    <row r="10" spans="1:19" x14ac:dyDescent="0.4">
      <c r="A10">
        <v>1</v>
      </c>
      <c r="B10" t="s">
        <v>87</v>
      </c>
      <c r="C10" t="s">
        <v>77</v>
      </c>
      <c r="D10" t="s">
        <v>78</v>
      </c>
      <c r="E10" t="s">
        <v>79</v>
      </c>
      <c r="F10" t="s">
        <v>80</v>
      </c>
      <c r="G10" t="s">
        <v>93</v>
      </c>
      <c r="H10" t="s">
        <v>43</v>
      </c>
      <c r="I10" t="s">
        <v>44</v>
      </c>
      <c r="J10" t="s">
        <v>94</v>
      </c>
      <c r="K10" t="s">
        <v>95</v>
      </c>
      <c r="L10" t="s">
        <v>96</v>
      </c>
      <c r="M10" t="s">
        <v>81</v>
      </c>
      <c r="N10" t="s">
        <v>82</v>
      </c>
      <c r="O10" t="s">
        <v>83</v>
      </c>
      <c r="P10" t="s">
        <v>84</v>
      </c>
      <c r="Q10" t="s">
        <v>85</v>
      </c>
      <c r="R10" t="s">
        <v>97</v>
      </c>
      <c r="S10" t="s">
        <v>174</v>
      </c>
    </row>
    <row r="11" spans="1:19" x14ac:dyDescent="0.4">
      <c r="A11">
        <v>1</v>
      </c>
      <c r="B11" t="s">
        <v>87</v>
      </c>
      <c r="C11" t="s">
        <v>77</v>
      </c>
      <c r="D11" t="s">
        <v>81</v>
      </c>
      <c r="E11" t="s">
        <v>84</v>
      </c>
      <c r="F11" t="s">
        <v>85</v>
      </c>
    </row>
    <row r="12" spans="1:19" x14ac:dyDescent="0.4">
      <c r="A12">
        <v>1</v>
      </c>
      <c r="B12" t="s">
        <v>87</v>
      </c>
      <c r="C12" t="s">
        <v>77</v>
      </c>
      <c r="D12" t="s">
        <v>78</v>
      </c>
      <c r="E12" t="s">
        <v>79</v>
      </c>
      <c r="F12" t="s">
        <v>80</v>
      </c>
      <c r="G12" t="s">
        <v>93</v>
      </c>
      <c r="H12" t="s">
        <v>43</v>
      </c>
      <c r="I12" t="s">
        <v>44</v>
      </c>
      <c r="J12" t="s">
        <v>94</v>
      </c>
      <c r="K12" t="s">
        <v>95</v>
      </c>
      <c r="L12" t="s">
        <v>96</v>
      </c>
      <c r="M12" t="s">
        <v>81</v>
      </c>
      <c r="N12" t="s">
        <v>82</v>
      </c>
      <c r="O12" t="s">
        <v>83</v>
      </c>
      <c r="P12" t="s">
        <v>84</v>
      </c>
      <c r="Q12" t="s">
        <v>85</v>
      </c>
      <c r="R12" t="s">
        <v>97</v>
      </c>
      <c r="S12" t="s">
        <v>174</v>
      </c>
    </row>
    <row r="13" spans="1:19" x14ac:dyDescent="0.4">
      <c r="A13">
        <v>1</v>
      </c>
      <c r="B13" t="s">
        <v>87</v>
      </c>
      <c r="C13" t="s">
        <v>77</v>
      </c>
      <c r="D13" t="s">
        <v>79</v>
      </c>
      <c r="E13" t="s">
        <v>80</v>
      </c>
      <c r="F13" t="s">
        <v>43</v>
      </c>
      <c r="G13" t="s">
        <v>44</v>
      </c>
      <c r="H13" t="s">
        <v>96</v>
      </c>
      <c r="I13" t="s">
        <v>81</v>
      </c>
      <c r="J13" t="s">
        <v>82</v>
      </c>
      <c r="K13" t="s">
        <v>84</v>
      </c>
      <c r="L13" t="s">
        <v>85</v>
      </c>
    </row>
    <row r="14" spans="1:19" x14ac:dyDescent="0.4">
      <c r="A14">
        <v>1</v>
      </c>
      <c r="B14" t="s">
        <v>87</v>
      </c>
      <c r="C14" t="s">
        <v>77</v>
      </c>
      <c r="D14" t="s">
        <v>79</v>
      </c>
      <c r="E14" t="s">
        <v>93</v>
      </c>
      <c r="F14" t="s">
        <v>43</v>
      </c>
      <c r="G14" t="s">
        <v>96</v>
      </c>
      <c r="H14" t="s">
        <v>81</v>
      </c>
      <c r="I14" t="s">
        <v>84</v>
      </c>
      <c r="J14" t="s">
        <v>85</v>
      </c>
      <c r="K14" t="s">
        <v>97</v>
      </c>
    </row>
    <row r="15" spans="1:19" x14ac:dyDescent="0.4">
      <c r="A15">
        <v>1</v>
      </c>
      <c r="B15" t="s">
        <v>87</v>
      </c>
      <c r="C15" t="s">
        <v>77</v>
      </c>
      <c r="D15" t="s">
        <v>78</v>
      </c>
      <c r="E15" t="s">
        <v>43</v>
      </c>
      <c r="F15" t="s">
        <v>81</v>
      </c>
      <c r="G15" t="s">
        <v>85</v>
      </c>
    </row>
    <row r="16" spans="1:19" x14ac:dyDescent="0.4">
      <c r="A16">
        <v>1</v>
      </c>
      <c r="B16" t="s">
        <v>87</v>
      </c>
      <c r="C16" t="s">
        <v>77</v>
      </c>
      <c r="D16" t="s">
        <v>78</v>
      </c>
      <c r="E16" t="s">
        <v>79</v>
      </c>
      <c r="F16" t="s">
        <v>44</v>
      </c>
      <c r="G16" t="s">
        <v>82</v>
      </c>
      <c r="H16" t="s">
        <v>83</v>
      </c>
    </row>
    <row r="17" spans="1:10" x14ac:dyDescent="0.4">
      <c r="A17">
        <v>1</v>
      </c>
      <c r="B17" t="s">
        <v>87</v>
      </c>
      <c r="C17" t="s">
        <v>77</v>
      </c>
      <c r="D17" t="s">
        <v>78</v>
      </c>
      <c r="E17" t="s">
        <v>44</v>
      </c>
      <c r="F17" t="s">
        <v>82</v>
      </c>
      <c r="G17" t="s">
        <v>83</v>
      </c>
      <c r="H17" t="s">
        <v>84</v>
      </c>
      <c r="I17" t="s">
        <v>85</v>
      </c>
    </row>
    <row r="18" spans="1:10" x14ac:dyDescent="0.4">
      <c r="A18">
        <v>1</v>
      </c>
      <c r="B18" t="s">
        <v>87</v>
      </c>
      <c r="C18" t="s">
        <v>77</v>
      </c>
      <c r="D18" t="s">
        <v>78</v>
      </c>
      <c r="E18" t="s">
        <v>79</v>
      </c>
    </row>
    <row r="19" spans="1:10" x14ac:dyDescent="0.4">
      <c r="A19">
        <v>1</v>
      </c>
      <c r="B19" t="s">
        <v>87</v>
      </c>
      <c r="C19" t="s">
        <v>77</v>
      </c>
      <c r="D19" t="s">
        <v>78</v>
      </c>
      <c r="E19" t="s">
        <v>79</v>
      </c>
      <c r="F19" t="s">
        <v>80</v>
      </c>
      <c r="G19" t="s">
        <v>43</v>
      </c>
      <c r="H19" t="s">
        <v>44</v>
      </c>
      <c r="I19" t="s">
        <v>94</v>
      </c>
    </row>
    <row r="20" spans="1:10" x14ac:dyDescent="0.4">
      <c r="A20">
        <v>1</v>
      </c>
      <c r="B20" t="s">
        <v>87</v>
      </c>
      <c r="C20" t="s">
        <v>77</v>
      </c>
      <c r="D20" t="s">
        <v>78</v>
      </c>
    </row>
    <row r="21" spans="1:10" x14ac:dyDescent="0.4">
      <c r="A21">
        <v>1</v>
      </c>
      <c r="B21" t="s">
        <v>87</v>
      </c>
      <c r="C21" t="s">
        <v>77</v>
      </c>
      <c r="D21" t="s">
        <v>79</v>
      </c>
      <c r="E21" t="s">
        <v>43</v>
      </c>
      <c r="F21" t="s">
        <v>44</v>
      </c>
      <c r="G21" t="s">
        <v>81</v>
      </c>
      <c r="H21" t="s">
        <v>83</v>
      </c>
      <c r="I21" t="s">
        <v>84</v>
      </c>
      <c r="J21" t="s">
        <v>85</v>
      </c>
    </row>
    <row r="22" spans="1:10" x14ac:dyDescent="0.4">
      <c r="A22">
        <v>1</v>
      </c>
      <c r="B22" t="s">
        <v>87</v>
      </c>
      <c r="C22" t="s">
        <v>96</v>
      </c>
    </row>
    <row r="23" spans="1:10" x14ac:dyDescent="0.4">
      <c r="A23">
        <v>1</v>
      </c>
      <c r="B23" t="s">
        <v>87</v>
      </c>
      <c r="C23" t="s">
        <v>96</v>
      </c>
      <c r="D23" t="s">
        <v>97</v>
      </c>
    </row>
    <row r="24" spans="1:10" x14ac:dyDescent="0.4">
      <c r="A24">
        <v>1</v>
      </c>
      <c r="B24" t="s">
        <v>87</v>
      </c>
      <c r="C24" t="s">
        <v>96</v>
      </c>
    </row>
    <row r="25" spans="1:10" x14ac:dyDescent="0.4">
      <c r="A25">
        <v>1</v>
      </c>
      <c r="B25" t="s">
        <v>87</v>
      </c>
      <c r="C25" t="s">
        <v>96</v>
      </c>
    </row>
    <row r="26" spans="1:10" x14ac:dyDescent="0.4">
      <c r="A26">
        <v>1</v>
      </c>
      <c r="B26" t="s">
        <v>87</v>
      </c>
      <c r="C26" t="s">
        <v>96</v>
      </c>
      <c r="D26" t="s">
        <v>174</v>
      </c>
    </row>
    <row r="27" spans="1:10" x14ac:dyDescent="0.4">
      <c r="A27">
        <v>1</v>
      </c>
      <c r="B27" t="s">
        <v>87</v>
      </c>
      <c r="C27" t="s">
        <v>81</v>
      </c>
      <c r="D27" t="s">
        <v>84</v>
      </c>
    </row>
    <row r="28" spans="1:10" x14ac:dyDescent="0.4">
      <c r="A28">
        <v>1</v>
      </c>
      <c r="B28" t="s">
        <v>87</v>
      </c>
      <c r="C28" t="s">
        <v>81</v>
      </c>
    </row>
    <row r="29" spans="1:10" x14ac:dyDescent="0.4">
      <c r="A29">
        <v>1</v>
      </c>
      <c r="B29" t="s">
        <v>87</v>
      </c>
      <c r="C29" t="s">
        <v>81</v>
      </c>
      <c r="D29" t="s">
        <v>82</v>
      </c>
    </row>
    <row r="30" spans="1:10" x14ac:dyDescent="0.4">
      <c r="A30">
        <v>1</v>
      </c>
      <c r="B30" t="s">
        <v>87</v>
      </c>
      <c r="C30" t="s">
        <v>81</v>
      </c>
      <c r="D30" t="s">
        <v>84</v>
      </c>
      <c r="E30" t="s">
        <v>85</v>
      </c>
    </row>
    <row r="31" spans="1:10" x14ac:dyDescent="0.4">
      <c r="A31">
        <v>1</v>
      </c>
      <c r="B31" t="s">
        <v>87</v>
      </c>
      <c r="C31" t="s">
        <v>81</v>
      </c>
    </row>
    <row r="32" spans="1:10" x14ac:dyDescent="0.4">
      <c r="A32">
        <v>1</v>
      </c>
      <c r="B32" t="s">
        <v>87</v>
      </c>
      <c r="C32" t="s">
        <v>81</v>
      </c>
      <c r="D32" t="s">
        <v>85</v>
      </c>
    </row>
    <row r="33" spans="1:6" x14ac:dyDescent="0.4">
      <c r="A33">
        <v>1</v>
      </c>
      <c r="B33" t="s">
        <v>87</v>
      </c>
      <c r="C33" t="s">
        <v>81</v>
      </c>
      <c r="D33" t="s">
        <v>84</v>
      </c>
      <c r="E33" t="s">
        <v>85</v>
      </c>
    </row>
    <row r="34" spans="1:6" x14ac:dyDescent="0.4">
      <c r="A34">
        <v>1</v>
      </c>
      <c r="B34" t="s">
        <v>87</v>
      </c>
      <c r="C34" t="s">
        <v>81</v>
      </c>
      <c r="D34" t="s">
        <v>85</v>
      </c>
    </row>
    <row r="35" spans="1:6" x14ac:dyDescent="0.4">
      <c r="A35">
        <v>1</v>
      </c>
      <c r="B35" t="s">
        <v>87</v>
      </c>
      <c r="C35" t="s">
        <v>81</v>
      </c>
    </row>
    <row r="36" spans="1:6" x14ac:dyDescent="0.4">
      <c r="A36">
        <v>1</v>
      </c>
      <c r="B36" t="s">
        <v>87</v>
      </c>
      <c r="C36" t="s">
        <v>81</v>
      </c>
      <c r="D36" t="s">
        <v>82</v>
      </c>
    </row>
    <row r="37" spans="1:6" x14ac:dyDescent="0.4">
      <c r="A37">
        <v>1</v>
      </c>
      <c r="B37" t="s">
        <v>87</v>
      </c>
      <c r="C37" t="s">
        <v>81</v>
      </c>
      <c r="D37" t="s">
        <v>82</v>
      </c>
    </row>
    <row r="38" spans="1:6" x14ac:dyDescent="0.4">
      <c r="A38">
        <v>1</v>
      </c>
      <c r="B38" t="s">
        <v>87</v>
      </c>
      <c r="C38" t="s">
        <v>82</v>
      </c>
    </row>
    <row r="39" spans="1:6" x14ac:dyDescent="0.4">
      <c r="A39">
        <v>1</v>
      </c>
      <c r="B39" t="s">
        <v>87</v>
      </c>
      <c r="C39" t="s">
        <v>82</v>
      </c>
    </row>
    <row r="40" spans="1:6" x14ac:dyDescent="0.4">
      <c r="A40">
        <v>1</v>
      </c>
      <c r="B40" t="s">
        <v>87</v>
      </c>
      <c r="C40" t="s">
        <v>82</v>
      </c>
      <c r="D40" t="s">
        <v>84</v>
      </c>
      <c r="E40" t="s">
        <v>85</v>
      </c>
      <c r="F40" t="s">
        <v>189</v>
      </c>
    </row>
    <row r="41" spans="1:6" x14ac:dyDescent="0.4">
      <c r="A41">
        <v>1</v>
      </c>
      <c r="B41" t="s">
        <v>87</v>
      </c>
      <c r="C41" t="s">
        <v>82</v>
      </c>
      <c r="D41" t="s">
        <v>85</v>
      </c>
    </row>
    <row r="42" spans="1:6" x14ac:dyDescent="0.4">
      <c r="A42">
        <v>1</v>
      </c>
      <c r="B42" t="s">
        <v>87</v>
      </c>
      <c r="C42" t="s">
        <v>82</v>
      </c>
    </row>
    <row r="43" spans="1:6" x14ac:dyDescent="0.4">
      <c r="A43">
        <v>1</v>
      </c>
      <c r="B43" t="s">
        <v>87</v>
      </c>
      <c r="C43" t="s">
        <v>82</v>
      </c>
    </row>
    <row r="44" spans="1:6" x14ac:dyDescent="0.4">
      <c r="A44">
        <v>1</v>
      </c>
      <c r="B44" t="s">
        <v>87</v>
      </c>
      <c r="C44" t="s">
        <v>82</v>
      </c>
    </row>
    <row r="45" spans="1:6" x14ac:dyDescent="0.4">
      <c r="A45">
        <v>1</v>
      </c>
      <c r="B45" t="s">
        <v>87</v>
      </c>
      <c r="C45" t="s">
        <v>82</v>
      </c>
    </row>
    <row r="46" spans="1:6" x14ac:dyDescent="0.4">
      <c r="A46">
        <v>1</v>
      </c>
      <c r="B46" t="s">
        <v>87</v>
      </c>
      <c r="C46" t="s">
        <v>83</v>
      </c>
      <c r="D46" t="s">
        <v>84</v>
      </c>
      <c r="E46" t="s">
        <v>85</v>
      </c>
    </row>
    <row r="47" spans="1:6" x14ac:dyDescent="0.4">
      <c r="A47">
        <v>1</v>
      </c>
      <c r="B47" t="s">
        <v>87</v>
      </c>
      <c r="C47" t="s">
        <v>83</v>
      </c>
    </row>
    <row r="48" spans="1:6" x14ac:dyDescent="0.4">
      <c r="A48">
        <v>1</v>
      </c>
      <c r="B48" t="s">
        <v>87</v>
      </c>
      <c r="C48" t="s">
        <v>84</v>
      </c>
    </row>
    <row r="49" spans="1:4" x14ac:dyDescent="0.4">
      <c r="A49">
        <v>1</v>
      </c>
      <c r="B49" t="s">
        <v>87</v>
      </c>
      <c r="C49" t="s">
        <v>84</v>
      </c>
    </row>
    <row r="50" spans="1:4" x14ac:dyDescent="0.4">
      <c r="A50">
        <v>1</v>
      </c>
      <c r="B50" t="s">
        <v>87</v>
      </c>
      <c r="C50" t="s">
        <v>84</v>
      </c>
      <c r="D50" t="s">
        <v>85</v>
      </c>
    </row>
    <row r="51" spans="1:4" x14ac:dyDescent="0.4">
      <c r="A51">
        <v>1</v>
      </c>
      <c r="B51" t="s">
        <v>87</v>
      </c>
      <c r="C51" t="s">
        <v>84</v>
      </c>
    </row>
    <row r="52" spans="1:4" x14ac:dyDescent="0.4">
      <c r="A52">
        <v>1</v>
      </c>
      <c r="B52" t="s">
        <v>87</v>
      </c>
      <c r="C52" t="s">
        <v>84</v>
      </c>
      <c r="D52" t="s">
        <v>85</v>
      </c>
    </row>
    <row r="53" spans="1:4" x14ac:dyDescent="0.4">
      <c r="A53">
        <v>1</v>
      </c>
      <c r="B53" t="s">
        <v>87</v>
      </c>
      <c r="C53" t="s">
        <v>84</v>
      </c>
      <c r="D53" t="s">
        <v>85</v>
      </c>
    </row>
    <row r="54" spans="1:4" x14ac:dyDescent="0.4">
      <c r="A54">
        <v>1</v>
      </c>
      <c r="B54" t="s">
        <v>87</v>
      </c>
      <c r="C54" t="s">
        <v>84</v>
      </c>
    </row>
    <row r="55" spans="1:4" x14ac:dyDescent="0.4">
      <c r="A55">
        <v>1</v>
      </c>
      <c r="B55" t="s">
        <v>87</v>
      </c>
      <c r="C55" t="s">
        <v>84</v>
      </c>
      <c r="D55" t="s">
        <v>85</v>
      </c>
    </row>
    <row r="56" spans="1:4" x14ac:dyDescent="0.4">
      <c r="A56">
        <v>1</v>
      </c>
      <c r="B56" t="s">
        <v>87</v>
      </c>
      <c r="C56" t="s">
        <v>84</v>
      </c>
      <c r="D56" t="s">
        <v>85</v>
      </c>
    </row>
    <row r="57" spans="1:4" x14ac:dyDescent="0.4">
      <c r="A57">
        <v>1</v>
      </c>
      <c r="B57" t="s">
        <v>87</v>
      </c>
      <c r="C57" t="s">
        <v>84</v>
      </c>
    </row>
    <row r="58" spans="1:4" x14ac:dyDescent="0.4">
      <c r="A58">
        <v>1</v>
      </c>
      <c r="B58" t="s">
        <v>87</v>
      </c>
      <c r="C58" t="s">
        <v>84</v>
      </c>
      <c r="D58" t="s">
        <v>189</v>
      </c>
    </row>
    <row r="59" spans="1:4" x14ac:dyDescent="0.4">
      <c r="A59">
        <v>1</v>
      </c>
      <c r="B59" t="s">
        <v>87</v>
      </c>
      <c r="C59" t="s">
        <v>84</v>
      </c>
    </row>
    <row r="60" spans="1:4" x14ac:dyDescent="0.4">
      <c r="A60">
        <v>1</v>
      </c>
      <c r="B60" t="s">
        <v>87</v>
      </c>
      <c r="C60" t="s">
        <v>85</v>
      </c>
    </row>
    <row r="61" spans="1:4" x14ac:dyDescent="0.4">
      <c r="A61">
        <v>1</v>
      </c>
      <c r="B61" t="s">
        <v>87</v>
      </c>
      <c r="C61" t="s">
        <v>85</v>
      </c>
    </row>
    <row r="62" spans="1:4" x14ac:dyDescent="0.4">
      <c r="A62">
        <v>1</v>
      </c>
      <c r="B62" t="s">
        <v>87</v>
      </c>
      <c r="C62" t="s">
        <v>78</v>
      </c>
      <c r="D62" t="s">
        <v>43</v>
      </c>
    </row>
    <row r="63" spans="1:4" x14ac:dyDescent="0.4">
      <c r="A63">
        <v>1</v>
      </c>
      <c r="B63" t="s">
        <v>87</v>
      </c>
      <c r="C63" t="s">
        <v>78</v>
      </c>
      <c r="D63" t="s">
        <v>189</v>
      </c>
    </row>
    <row r="64" spans="1:4" x14ac:dyDescent="0.4">
      <c r="A64">
        <v>1</v>
      </c>
      <c r="B64" t="s">
        <v>87</v>
      </c>
      <c r="C64" t="s">
        <v>78</v>
      </c>
    </row>
    <row r="65" spans="1:10" x14ac:dyDescent="0.4">
      <c r="A65">
        <v>1</v>
      </c>
      <c r="B65" t="s">
        <v>87</v>
      </c>
      <c r="C65" t="s">
        <v>78</v>
      </c>
      <c r="D65" t="s">
        <v>83</v>
      </c>
    </row>
    <row r="66" spans="1:10" x14ac:dyDescent="0.4">
      <c r="A66">
        <v>1</v>
      </c>
      <c r="B66" t="s">
        <v>87</v>
      </c>
      <c r="C66" t="s">
        <v>78</v>
      </c>
      <c r="D66" t="s">
        <v>43</v>
      </c>
      <c r="E66" t="s">
        <v>97</v>
      </c>
    </row>
    <row r="67" spans="1:10" x14ac:dyDescent="0.4">
      <c r="A67">
        <v>1</v>
      </c>
      <c r="B67" t="s">
        <v>87</v>
      </c>
      <c r="C67" t="s">
        <v>78</v>
      </c>
    </row>
    <row r="68" spans="1:10" x14ac:dyDescent="0.4">
      <c r="A68">
        <v>1</v>
      </c>
      <c r="B68" t="s">
        <v>87</v>
      </c>
      <c r="C68" t="s">
        <v>78</v>
      </c>
      <c r="D68" t="s">
        <v>84</v>
      </c>
      <c r="E68" t="s">
        <v>85</v>
      </c>
    </row>
    <row r="69" spans="1:10" x14ac:dyDescent="0.4">
      <c r="A69">
        <v>1</v>
      </c>
      <c r="B69" t="s">
        <v>87</v>
      </c>
      <c r="C69" t="s">
        <v>78</v>
      </c>
      <c r="D69" t="s">
        <v>79</v>
      </c>
    </row>
    <row r="70" spans="1:10" x14ac:dyDescent="0.4">
      <c r="A70">
        <v>1</v>
      </c>
      <c r="B70" t="s">
        <v>87</v>
      </c>
      <c r="C70" t="s">
        <v>78</v>
      </c>
    </row>
    <row r="71" spans="1:10" x14ac:dyDescent="0.4">
      <c r="A71">
        <v>1</v>
      </c>
      <c r="B71" t="s">
        <v>87</v>
      </c>
      <c r="C71" t="s">
        <v>78</v>
      </c>
    </row>
    <row r="72" spans="1:10" x14ac:dyDescent="0.4">
      <c r="A72">
        <v>1</v>
      </c>
      <c r="B72" t="s">
        <v>87</v>
      </c>
      <c r="C72" t="s">
        <v>78</v>
      </c>
      <c r="D72" t="s">
        <v>44</v>
      </c>
      <c r="E72" t="s">
        <v>82</v>
      </c>
      <c r="F72" t="s">
        <v>83</v>
      </c>
      <c r="G72" t="s">
        <v>84</v>
      </c>
      <c r="H72" t="s">
        <v>85</v>
      </c>
      <c r="I72" t="s">
        <v>97</v>
      </c>
    </row>
    <row r="73" spans="1:10" x14ac:dyDescent="0.4">
      <c r="A73">
        <v>1</v>
      </c>
      <c r="B73" t="s">
        <v>87</v>
      </c>
      <c r="C73" t="s">
        <v>78</v>
      </c>
      <c r="D73" t="s">
        <v>43</v>
      </c>
      <c r="E73" t="s">
        <v>81</v>
      </c>
      <c r="F73" t="s">
        <v>84</v>
      </c>
      <c r="G73" t="s">
        <v>85</v>
      </c>
      <c r="H73" t="s">
        <v>97</v>
      </c>
    </row>
    <row r="74" spans="1:10" x14ac:dyDescent="0.4">
      <c r="A74">
        <v>1</v>
      </c>
      <c r="B74" t="s">
        <v>87</v>
      </c>
      <c r="C74" t="s">
        <v>78</v>
      </c>
      <c r="D74" t="s">
        <v>81</v>
      </c>
      <c r="E74" t="s">
        <v>84</v>
      </c>
    </row>
    <row r="75" spans="1:10" x14ac:dyDescent="0.4">
      <c r="A75">
        <v>1</v>
      </c>
      <c r="B75" t="s">
        <v>87</v>
      </c>
      <c r="C75" t="s">
        <v>78</v>
      </c>
    </row>
    <row r="76" spans="1:10" x14ac:dyDescent="0.4">
      <c r="A76">
        <v>1</v>
      </c>
      <c r="B76" t="s">
        <v>87</v>
      </c>
      <c r="C76" t="s">
        <v>78</v>
      </c>
      <c r="D76" t="s">
        <v>93</v>
      </c>
      <c r="E76" t="s">
        <v>96</v>
      </c>
      <c r="F76" t="s">
        <v>81</v>
      </c>
      <c r="G76" t="s">
        <v>82</v>
      </c>
      <c r="H76" t="s">
        <v>84</v>
      </c>
      <c r="I76" t="s">
        <v>85</v>
      </c>
      <c r="J76" t="s">
        <v>97</v>
      </c>
    </row>
    <row r="77" spans="1:10" x14ac:dyDescent="0.4">
      <c r="A77">
        <v>1</v>
      </c>
      <c r="B77" t="s">
        <v>87</v>
      </c>
      <c r="C77" t="s">
        <v>78</v>
      </c>
      <c r="D77" t="s">
        <v>79</v>
      </c>
      <c r="E77" t="s">
        <v>43</v>
      </c>
      <c r="F77" t="s">
        <v>96</v>
      </c>
      <c r="G77" t="s">
        <v>84</v>
      </c>
      <c r="H77" t="s">
        <v>85</v>
      </c>
    </row>
    <row r="78" spans="1:10" x14ac:dyDescent="0.4">
      <c r="A78">
        <v>1</v>
      </c>
      <c r="B78" t="s">
        <v>87</v>
      </c>
      <c r="C78" t="s">
        <v>78</v>
      </c>
      <c r="D78" t="s">
        <v>82</v>
      </c>
      <c r="E78" t="s">
        <v>84</v>
      </c>
      <c r="F78" t="s">
        <v>85</v>
      </c>
    </row>
    <row r="79" spans="1:10" x14ac:dyDescent="0.4">
      <c r="A79">
        <v>1</v>
      </c>
      <c r="B79" t="s">
        <v>87</v>
      </c>
      <c r="C79" t="s">
        <v>78</v>
      </c>
      <c r="D79" t="s">
        <v>96</v>
      </c>
    </row>
    <row r="80" spans="1:10" x14ac:dyDescent="0.4">
      <c r="A80">
        <v>1</v>
      </c>
      <c r="B80" t="s">
        <v>87</v>
      </c>
      <c r="C80" t="s">
        <v>78</v>
      </c>
      <c r="D80" t="s">
        <v>84</v>
      </c>
      <c r="E80" t="s">
        <v>85</v>
      </c>
    </row>
    <row r="81" spans="1:12" x14ac:dyDescent="0.4">
      <c r="A81">
        <v>1</v>
      </c>
      <c r="B81" t="s">
        <v>87</v>
      </c>
      <c r="C81" t="s">
        <v>79</v>
      </c>
      <c r="D81" t="s">
        <v>93</v>
      </c>
      <c r="E81" t="s">
        <v>43</v>
      </c>
      <c r="F81" t="s">
        <v>44</v>
      </c>
      <c r="G81" t="s">
        <v>96</v>
      </c>
      <c r="H81" t="s">
        <v>81</v>
      </c>
      <c r="I81" t="s">
        <v>83</v>
      </c>
      <c r="J81" t="s">
        <v>84</v>
      </c>
      <c r="K81" t="s">
        <v>85</v>
      </c>
      <c r="L81" t="s">
        <v>174</v>
      </c>
    </row>
    <row r="82" spans="1:12" x14ac:dyDescent="0.4">
      <c r="A82">
        <v>1</v>
      </c>
      <c r="B82" t="s">
        <v>87</v>
      </c>
      <c r="C82" t="s">
        <v>79</v>
      </c>
      <c r="D82" t="s">
        <v>43</v>
      </c>
      <c r="E82" t="s">
        <v>85</v>
      </c>
    </row>
    <row r="83" spans="1:12" x14ac:dyDescent="0.4">
      <c r="A83">
        <v>1</v>
      </c>
      <c r="B83" t="s">
        <v>87</v>
      </c>
      <c r="C83" t="s">
        <v>79</v>
      </c>
    </row>
    <row r="84" spans="1:12" x14ac:dyDescent="0.4">
      <c r="A84">
        <v>1</v>
      </c>
      <c r="B84" t="s">
        <v>87</v>
      </c>
      <c r="C84" t="s">
        <v>79</v>
      </c>
      <c r="D84" t="s">
        <v>43</v>
      </c>
      <c r="E84" t="s">
        <v>84</v>
      </c>
    </row>
    <row r="85" spans="1:12" x14ac:dyDescent="0.4">
      <c r="A85">
        <v>1</v>
      </c>
      <c r="B85" t="s">
        <v>87</v>
      </c>
      <c r="C85" t="s">
        <v>79</v>
      </c>
      <c r="D85" t="s">
        <v>81</v>
      </c>
      <c r="E85" t="s">
        <v>84</v>
      </c>
      <c r="F85" t="s">
        <v>85</v>
      </c>
    </row>
    <row r="86" spans="1:12" x14ac:dyDescent="0.4">
      <c r="A86">
        <v>1</v>
      </c>
      <c r="B86" t="s">
        <v>87</v>
      </c>
      <c r="C86" t="s">
        <v>79</v>
      </c>
      <c r="D86" t="s">
        <v>44</v>
      </c>
      <c r="E86" t="s">
        <v>81</v>
      </c>
    </row>
    <row r="87" spans="1:12" x14ac:dyDescent="0.4">
      <c r="A87">
        <v>1</v>
      </c>
      <c r="B87" t="s">
        <v>87</v>
      </c>
      <c r="C87" t="s">
        <v>79</v>
      </c>
      <c r="D87" t="s">
        <v>44</v>
      </c>
      <c r="E87" t="s">
        <v>81</v>
      </c>
      <c r="F87" t="s">
        <v>82</v>
      </c>
      <c r="G87" t="s">
        <v>83</v>
      </c>
      <c r="H87" t="s">
        <v>84</v>
      </c>
      <c r="I87" t="s">
        <v>85</v>
      </c>
    </row>
    <row r="88" spans="1:12" x14ac:dyDescent="0.4">
      <c r="A88">
        <v>1</v>
      </c>
      <c r="B88" t="s">
        <v>87</v>
      </c>
      <c r="C88" t="s">
        <v>80</v>
      </c>
      <c r="D88" t="s">
        <v>43</v>
      </c>
      <c r="E88" t="s">
        <v>96</v>
      </c>
      <c r="F88" t="s">
        <v>85</v>
      </c>
      <c r="G88" t="s">
        <v>97</v>
      </c>
    </row>
    <row r="89" spans="1:12" x14ac:dyDescent="0.4">
      <c r="A89">
        <v>1</v>
      </c>
      <c r="B89" t="s">
        <v>87</v>
      </c>
      <c r="C89" t="s">
        <v>80</v>
      </c>
      <c r="D89" t="s">
        <v>93</v>
      </c>
      <c r="E89" t="s">
        <v>94</v>
      </c>
      <c r="F89" t="s">
        <v>96</v>
      </c>
      <c r="G89" t="s">
        <v>81</v>
      </c>
      <c r="H89" t="s">
        <v>97</v>
      </c>
    </row>
    <row r="90" spans="1:12" x14ac:dyDescent="0.4">
      <c r="A90">
        <v>1</v>
      </c>
      <c r="B90" t="s">
        <v>87</v>
      </c>
      <c r="C90" t="s">
        <v>80</v>
      </c>
      <c r="D90" t="s">
        <v>43</v>
      </c>
      <c r="E90" t="s">
        <v>82</v>
      </c>
      <c r="F90" t="s">
        <v>174</v>
      </c>
    </row>
    <row r="91" spans="1:12" x14ac:dyDescent="0.4">
      <c r="A91">
        <v>1</v>
      </c>
      <c r="B91" t="s">
        <v>87</v>
      </c>
      <c r="C91" t="s">
        <v>80</v>
      </c>
      <c r="D91" t="s">
        <v>43</v>
      </c>
    </row>
    <row r="92" spans="1:12" x14ac:dyDescent="0.4">
      <c r="A92">
        <v>1</v>
      </c>
      <c r="B92" t="s">
        <v>87</v>
      </c>
      <c r="C92" t="s">
        <v>93</v>
      </c>
      <c r="D92" t="s">
        <v>43</v>
      </c>
      <c r="E92" t="s">
        <v>85</v>
      </c>
    </row>
    <row r="93" spans="1:12" x14ac:dyDescent="0.4">
      <c r="A93">
        <v>1</v>
      </c>
      <c r="B93" t="s">
        <v>87</v>
      </c>
      <c r="C93" t="s">
        <v>93</v>
      </c>
    </row>
    <row r="94" spans="1:12" x14ac:dyDescent="0.4">
      <c r="A94">
        <v>1</v>
      </c>
      <c r="B94" t="s">
        <v>87</v>
      </c>
      <c r="C94" t="s">
        <v>93</v>
      </c>
      <c r="D94" t="s">
        <v>44</v>
      </c>
    </row>
    <row r="95" spans="1:12" x14ac:dyDescent="0.4">
      <c r="A95">
        <v>1</v>
      </c>
      <c r="B95" t="s">
        <v>87</v>
      </c>
      <c r="C95" t="s">
        <v>93</v>
      </c>
      <c r="D95" t="s">
        <v>96</v>
      </c>
      <c r="E95" t="s">
        <v>85</v>
      </c>
      <c r="F95" t="s">
        <v>97</v>
      </c>
    </row>
    <row r="96" spans="1:12" x14ac:dyDescent="0.4">
      <c r="A96">
        <v>1</v>
      </c>
      <c r="B96" t="s">
        <v>87</v>
      </c>
      <c r="C96" t="s">
        <v>93</v>
      </c>
      <c r="D96" t="s">
        <v>94</v>
      </c>
    </row>
    <row r="97" spans="1:7" x14ac:dyDescent="0.4">
      <c r="A97">
        <v>1</v>
      </c>
      <c r="B97" t="s">
        <v>87</v>
      </c>
      <c r="C97" t="s">
        <v>93</v>
      </c>
      <c r="D97" t="s">
        <v>96</v>
      </c>
      <c r="E97" t="s">
        <v>81</v>
      </c>
      <c r="F97" t="s">
        <v>85</v>
      </c>
    </row>
    <row r="98" spans="1:7" x14ac:dyDescent="0.4">
      <c r="A98">
        <v>1</v>
      </c>
      <c r="B98" t="s">
        <v>87</v>
      </c>
      <c r="C98" t="s">
        <v>93</v>
      </c>
      <c r="D98" t="s">
        <v>82</v>
      </c>
      <c r="E98" t="s">
        <v>85</v>
      </c>
    </row>
    <row r="99" spans="1:7" x14ac:dyDescent="0.4">
      <c r="A99">
        <v>1</v>
      </c>
      <c r="B99" t="s">
        <v>87</v>
      </c>
      <c r="C99" t="s">
        <v>93</v>
      </c>
      <c r="D99" t="s">
        <v>43</v>
      </c>
      <c r="E99" t="s">
        <v>44</v>
      </c>
      <c r="F99" t="s">
        <v>94</v>
      </c>
      <c r="G99" t="s">
        <v>96</v>
      </c>
    </row>
    <row r="100" spans="1:7" x14ac:dyDescent="0.4">
      <c r="A100">
        <v>1</v>
      </c>
      <c r="B100" t="s">
        <v>87</v>
      </c>
      <c r="C100" t="s">
        <v>43</v>
      </c>
    </row>
    <row r="101" spans="1:7" x14ac:dyDescent="0.4">
      <c r="A101">
        <v>1</v>
      </c>
      <c r="B101" t="s">
        <v>87</v>
      </c>
      <c r="C101" t="s">
        <v>43</v>
      </c>
      <c r="D101" t="s">
        <v>96</v>
      </c>
      <c r="E101" t="s">
        <v>81</v>
      </c>
    </row>
    <row r="102" spans="1:7" x14ac:dyDescent="0.4">
      <c r="A102">
        <v>1</v>
      </c>
      <c r="B102" t="s">
        <v>87</v>
      </c>
      <c r="C102" t="s">
        <v>43</v>
      </c>
      <c r="D102" t="s">
        <v>84</v>
      </c>
    </row>
    <row r="103" spans="1:7" x14ac:dyDescent="0.4">
      <c r="A103">
        <v>1</v>
      </c>
      <c r="B103" t="s">
        <v>87</v>
      </c>
      <c r="C103" t="s">
        <v>43</v>
      </c>
      <c r="D103" t="s">
        <v>44</v>
      </c>
      <c r="E103" t="s">
        <v>82</v>
      </c>
    </row>
    <row r="104" spans="1:7" x14ac:dyDescent="0.4">
      <c r="A104">
        <v>1</v>
      </c>
      <c r="B104" t="s">
        <v>87</v>
      </c>
      <c r="C104" t="s">
        <v>43</v>
      </c>
      <c r="D104" t="s">
        <v>44</v>
      </c>
      <c r="E104" t="s">
        <v>81</v>
      </c>
      <c r="F104" t="s">
        <v>85</v>
      </c>
    </row>
    <row r="105" spans="1:7" x14ac:dyDescent="0.4">
      <c r="A105">
        <v>1</v>
      </c>
      <c r="B105" t="s">
        <v>87</v>
      </c>
      <c r="C105" t="s">
        <v>43</v>
      </c>
      <c r="D105" t="s">
        <v>96</v>
      </c>
    </row>
    <row r="106" spans="1:7" x14ac:dyDescent="0.4">
      <c r="A106">
        <v>1</v>
      </c>
      <c r="B106" t="s">
        <v>87</v>
      </c>
      <c r="C106" t="s">
        <v>43</v>
      </c>
      <c r="D106" t="s">
        <v>84</v>
      </c>
      <c r="E106" t="s">
        <v>85</v>
      </c>
    </row>
    <row r="107" spans="1:7" x14ac:dyDescent="0.4">
      <c r="A107">
        <v>1</v>
      </c>
      <c r="B107" t="s">
        <v>87</v>
      </c>
      <c r="C107" t="s">
        <v>43</v>
      </c>
      <c r="D107" t="s">
        <v>44</v>
      </c>
      <c r="E107" t="s">
        <v>81</v>
      </c>
    </row>
    <row r="108" spans="1:7" x14ac:dyDescent="0.4">
      <c r="A108">
        <v>1</v>
      </c>
      <c r="B108" t="s">
        <v>87</v>
      </c>
      <c r="C108" t="s">
        <v>43</v>
      </c>
      <c r="D108" t="s">
        <v>44</v>
      </c>
    </row>
    <row r="109" spans="1:7" x14ac:dyDescent="0.4">
      <c r="A109">
        <v>1</v>
      </c>
      <c r="B109" t="s">
        <v>87</v>
      </c>
      <c r="C109" t="s">
        <v>44</v>
      </c>
      <c r="D109" t="s">
        <v>81</v>
      </c>
      <c r="E109" t="s">
        <v>82</v>
      </c>
      <c r="F109" t="s">
        <v>85</v>
      </c>
    </row>
    <row r="110" spans="1:7" x14ac:dyDescent="0.4">
      <c r="A110">
        <v>1</v>
      </c>
      <c r="B110" t="s">
        <v>87</v>
      </c>
      <c r="C110" t="s">
        <v>44</v>
      </c>
    </row>
    <row r="111" spans="1:7" x14ac:dyDescent="0.4">
      <c r="A111">
        <v>1</v>
      </c>
      <c r="B111" t="s">
        <v>87</v>
      </c>
      <c r="C111" t="s">
        <v>44</v>
      </c>
    </row>
    <row r="112" spans="1:7" x14ac:dyDescent="0.4">
      <c r="A112">
        <v>1</v>
      </c>
      <c r="B112" t="s">
        <v>87</v>
      </c>
      <c r="C112" t="s">
        <v>44</v>
      </c>
      <c r="D112" t="s">
        <v>84</v>
      </c>
    </row>
    <row r="113" spans="1:6" x14ac:dyDescent="0.4">
      <c r="A113">
        <v>1</v>
      </c>
      <c r="B113" t="s">
        <v>87</v>
      </c>
      <c r="C113" t="s">
        <v>44</v>
      </c>
      <c r="D113" t="s">
        <v>81</v>
      </c>
    </row>
    <row r="114" spans="1:6" x14ac:dyDescent="0.4">
      <c r="A114">
        <v>1</v>
      </c>
      <c r="B114" t="s">
        <v>87</v>
      </c>
      <c r="C114" t="s">
        <v>44</v>
      </c>
    </row>
    <row r="115" spans="1:6" x14ac:dyDescent="0.4">
      <c r="A115">
        <v>1</v>
      </c>
      <c r="B115" t="s">
        <v>87</v>
      </c>
      <c r="C115" t="s">
        <v>44</v>
      </c>
    </row>
    <row r="116" spans="1:6" x14ac:dyDescent="0.4">
      <c r="A116">
        <v>1</v>
      </c>
      <c r="B116" t="s">
        <v>87</v>
      </c>
      <c r="C116" t="s">
        <v>44</v>
      </c>
      <c r="D116" t="s">
        <v>82</v>
      </c>
    </row>
    <row r="117" spans="1:6" x14ac:dyDescent="0.4">
      <c r="A117">
        <v>1</v>
      </c>
      <c r="B117" t="s">
        <v>87</v>
      </c>
      <c r="C117" t="s">
        <v>44</v>
      </c>
      <c r="D117" t="s">
        <v>85</v>
      </c>
    </row>
    <row r="118" spans="1:6" x14ac:dyDescent="0.4">
      <c r="A118">
        <v>1</v>
      </c>
      <c r="B118" t="s">
        <v>87</v>
      </c>
      <c r="C118" t="s">
        <v>44</v>
      </c>
      <c r="D118" t="s">
        <v>83</v>
      </c>
      <c r="E118" t="s">
        <v>84</v>
      </c>
      <c r="F118" t="s">
        <v>85</v>
      </c>
    </row>
    <row r="119" spans="1:6" x14ac:dyDescent="0.4">
      <c r="A119">
        <v>1</v>
      </c>
      <c r="B119" t="s">
        <v>87</v>
      </c>
      <c r="C119" t="s">
        <v>189</v>
      </c>
    </row>
    <row r="120" spans="1:6" x14ac:dyDescent="0.4">
      <c r="A120">
        <v>1</v>
      </c>
      <c r="B120" t="s">
        <v>87</v>
      </c>
      <c r="C120" t="s">
        <v>189</v>
      </c>
    </row>
    <row r="121" spans="1:6" x14ac:dyDescent="0.4">
      <c r="A121">
        <v>1</v>
      </c>
      <c r="B121" t="s">
        <v>87</v>
      </c>
      <c r="C121" t="s">
        <v>189</v>
      </c>
    </row>
    <row r="122" spans="1:6" x14ac:dyDescent="0.4">
      <c r="A122">
        <v>1</v>
      </c>
      <c r="B122" t="s">
        <v>87</v>
      </c>
      <c r="C122" t="s">
        <v>189</v>
      </c>
    </row>
    <row r="123" spans="1:6" x14ac:dyDescent="0.4">
      <c r="A123">
        <v>1</v>
      </c>
      <c r="B123" t="s">
        <v>87</v>
      </c>
      <c r="C123" t="s">
        <v>189</v>
      </c>
    </row>
    <row r="124" spans="1:6" x14ac:dyDescent="0.4">
      <c r="A124">
        <v>1</v>
      </c>
      <c r="B124" t="s">
        <v>87</v>
      </c>
      <c r="C124" t="s">
        <v>189</v>
      </c>
    </row>
    <row r="125" spans="1:6" x14ac:dyDescent="0.4">
      <c r="A125">
        <v>1</v>
      </c>
      <c r="B125" t="s">
        <v>87</v>
      </c>
    </row>
    <row r="126" spans="1:6" x14ac:dyDescent="0.4">
      <c r="A126">
        <v>1</v>
      </c>
      <c r="B126" t="s">
        <v>87</v>
      </c>
    </row>
    <row r="127" spans="1:6" x14ac:dyDescent="0.4">
      <c r="A127">
        <v>1</v>
      </c>
      <c r="B127" t="s">
        <v>87</v>
      </c>
    </row>
    <row r="128" spans="1:6" x14ac:dyDescent="0.4">
      <c r="A128">
        <v>1</v>
      </c>
      <c r="B128" t="s">
        <v>87</v>
      </c>
    </row>
    <row r="129" spans="1:2" x14ac:dyDescent="0.4">
      <c r="A129">
        <v>1</v>
      </c>
      <c r="B129" t="s">
        <v>87</v>
      </c>
    </row>
    <row r="130" spans="1:2" x14ac:dyDescent="0.4">
      <c r="A130">
        <v>1</v>
      </c>
      <c r="B130" t="s">
        <v>87</v>
      </c>
    </row>
    <row r="131" spans="1:2" x14ac:dyDescent="0.4">
      <c r="A131">
        <v>1</v>
      </c>
      <c r="B131" t="s">
        <v>87</v>
      </c>
    </row>
    <row r="132" spans="1:2" x14ac:dyDescent="0.4">
      <c r="A132">
        <v>1</v>
      </c>
      <c r="B132" t="s">
        <v>87</v>
      </c>
    </row>
    <row r="133" spans="1:2" x14ac:dyDescent="0.4">
      <c r="A133">
        <v>1</v>
      </c>
      <c r="B133" t="s">
        <v>87</v>
      </c>
    </row>
    <row r="134" spans="1:2" x14ac:dyDescent="0.4">
      <c r="A134">
        <v>1</v>
      </c>
      <c r="B134" t="s">
        <v>87</v>
      </c>
    </row>
    <row r="135" spans="1:2" x14ac:dyDescent="0.4">
      <c r="A135">
        <v>1</v>
      </c>
      <c r="B135" t="s">
        <v>87</v>
      </c>
    </row>
    <row r="136" spans="1:2" x14ac:dyDescent="0.4">
      <c r="A136">
        <v>1</v>
      </c>
      <c r="B136" t="s">
        <v>87</v>
      </c>
    </row>
    <row r="137" spans="1:2" x14ac:dyDescent="0.4">
      <c r="A137">
        <v>1</v>
      </c>
      <c r="B137" t="s">
        <v>87</v>
      </c>
    </row>
    <row r="138" spans="1:2" x14ac:dyDescent="0.4">
      <c r="A138">
        <v>1</v>
      </c>
      <c r="B138" t="s">
        <v>87</v>
      </c>
    </row>
    <row r="139" spans="1:2" x14ac:dyDescent="0.4">
      <c r="A139">
        <v>1</v>
      </c>
      <c r="B139" t="s">
        <v>87</v>
      </c>
    </row>
    <row r="140" spans="1:2" x14ac:dyDescent="0.4">
      <c r="A140">
        <v>1</v>
      </c>
      <c r="B140" t="s">
        <v>87</v>
      </c>
    </row>
    <row r="141" spans="1:2" x14ac:dyDescent="0.4">
      <c r="A141">
        <v>1</v>
      </c>
      <c r="B141" t="s">
        <v>87</v>
      </c>
    </row>
    <row r="142" spans="1:2" x14ac:dyDescent="0.4">
      <c r="A142">
        <v>1</v>
      </c>
      <c r="B142" t="s">
        <v>87</v>
      </c>
    </row>
    <row r="143" spans="1:2" x14ac:dyDescent="0.4">
      <c r="A143">
        <v>1</v>
      </c>
      <c r="B143" t="s">
        <v>87</v>
      </c>
    </row>
    <row r="144" spans="1:2" x14ac:dyDescent="0.4">
      <c r="A144">
        <v>1</v>
      </c>
      <c r="B144" t="s">
        <v>87</v>
      </c>
    </row>
    <row r="145" spans="1:2" x14ac:dyDescent="0.4">
      <c r="A145">
        <v>1</v>
      </c>
      <c r="B145" t="s">
        <v>87</v>
      </c>
    </row>
    <row r="146" spans="1:2" x14ac:dyDescent="0.4">
      <c r="A146">
        <v>1</v>
      </c>
      <c r="B146" t="s">
        <v>87</v>
      </c>
    </row>
    <row r="147" spans="1:2" x14ac:dyDescent="0.4">
      <c r="A147">
        <v>1</v>
      </c>
      <c r="B147" t="s">
        <v>87</v>
      </c>
    </row>
    <row r="148" spans="1:2" x14ac:dyDescent="0.4">
      <c r="A148">
        <v>1</v>
      </c>
      <c r="B148" t="s">
        <v>87</v>
      </c>
    </row>
    <row r="149" spans="1:2" x14ac:dyDescent="0.4">
      <c r="A149">
        <v>1</v>
      </c>
      <c r="B149" t="s">
        <v>87</v>
      </c>
    </row>
    <row r="150" spans="1:2" x14ac:dyDescent="0.4">
      <c r="A150">
        <v>1</v>
      </c>
      <c r="B150" t="s">
        <v>87</v>
      </c>
    </row>
    <row r="151" spans="1:2" x14ac:dyDescent="0.4">
      <c r="A151">
        <v>1</v>
      </c>
      <c r="B151" t="s">
        <v>87</v>
      </c>
    </row>
    <row r="152" spans="1:2" x14ac:dyDescent="0.4">
      <c r="A152">
        <v>1</v>
      </c>
      <c r="B152" t="s">
        <v>87</v>
      </c>
    </row>
    <row r="153" spans="1:2" x14ac:dyDescent="0.4">
      <c r="A153">
        <v>1</v>
      </c>
      <c r="B153" t="s">
        <v>87</v>
      </c>
    </row>
    <row r="154" spans="1:2" x14ac:dyDescent="0.4">
      <c r="A154">
        <v>1</v>
      </c>
      <c r="B154" t="s">
        <v>87</v>
      </c>
    </row>
    <row r="155" spans="1:2" x14ac:dyDescent="0.4">
      <c r="A155">
        <v>1</v>
      </c>
      <c r="B155" t="s">
        <v>87</v>
      </c>
    </row>
    <row r="156" spans="1:2" x14ac:dyDescent="0.4">
      <c r="A156">
        <v>1</v>
      </c>
      <c r="B156" t="s">
        <v>87</v>
      </c>
    </row>
    <row r="157" spans="1:2" x14ac:dyDescent="0.4">
      <c r="A157">
        <v>1</v>
      </c>
      <c r="B157" t="s">
        <v>87</v>
      </c>
    </row>
    <row r="158" spans="1:2" x14ac:dyDescent="0.4">
      <c r="A158">
        <v>1</v>
      </c>
      <c r="B158" t="s">
        <v>87</v>
      </c>
    </row>
    <row r="159" spans="1:2" x14ac:dyDescent="0.4">
      <c r="A159">
        <v>1</v>
      </c>
      <c r="B159" t="s">
        <v>87</v>
      </c>
    </row>
    <row r="160" spans="1:2" x14ac:dyDescent="0.4">
      <c r="A160">
        <v>1</v>
      </c>
      <c r="B160" t="s">
        <v>87</v>
      </c>
    </row>
    <row r="161" spans="1:2" x14ac:dyDescent="0.4">
      <c r="A161">
        <v>1</v>
      </c>
      <c r="B161" t="s">
        <v>87</v>
      </c>
    </row>
    <row r="162" spans="1:2" x14ac:dyDescent="0.4">
      <c r="A162">
        <v>1</v>
      </c>
      <c r="B162" t="s">
        <v>87</v>
      </c>
    </row>
    <row r="163" spans="1:2" x14ac:dyDescent="0.4">
      <c r="A163">
        <v>1</v>
      </c>
      <c r="B163" t="s">
        <v>87</v>
      </c>
    </row>
    <row r="164" spans="1:2" x14ac:dyDescent="0.4">
      <c r="A164">
        <v>1</v>
      </c>
      <c r="B164" t="s">
        <v>87</v>
      </c>
    </row>
    <row r="165" spans="1:2" x14ac:dyDescent="0.4">
      <c r="A165">
        <v>1</v>
      </c>
      <c r="B165" t="s">
        <v>87</v>
      </c>
    </row>
    <row r="166" spans="1:2" x14ac:dyDescent="0.4">
      <c r="A166">
        <v>1</v>
      </c>
      <c r="B166" t="s">
        <v>87</v>
      </c>
    </row>
    <row r="167" spans="1:2" x14ac:dyDescent="0.4">
      <c r="A167">
        <v>1</v>
      </c>
      <c r="B167" t="s">
        <v>87</v>
      </c>
    </row>
    <row r="168" spans="1:2" x14ac:dyDescent="0.4">
      <c r="A168">
        <v>1</v>
      </c>
      <c r="B168" t="s">
        <v>87</v>
      </c>
    </row>
    <row r="169" spans="1:2" x14ac:dyDescent="0.4">
      <c r="A169">
        <v>1</v>
      </c>
      <c r="B169" t="s">
        <v>87</v>
      </c>
    </row>
    <row r="170" spans="1:2" x14ac:dyDescent="0.4">
      <c r="A170">
        <v>1</v>
      </c>
      <c r="B170" t="s">
        <v>87</v>
      </c>
    </row>
    <row r="171" spans="1:2" x14ac:dyDescent="0.4">
      <c r="A171">
        <v>1</v>
      </c>
      <c r="B171" t="s">
        <v>87</v>
      </c>
    </row>
    <row r="172" spans="1:2" x14ac:dyDescent="0.4">
      <c r="A172">
        <v>1</v>
      </c>
      <c r="B172" t="s">
        <v>87</v>
      </c>
    </row>
    <row r="173" spans="1:2" x14ac:dyDescent="0.4">
      <c r="A173">
        <v>1</v>
      </c>
      <c r="B173" t="s">
        <v>87</v>
      </c>
    </row>
    <row r="174" spans="1:2" x14ac:dyDescent="0.4">
      <c r="A174">
        <v>1</v>
      </c>
      <c r="B174" t="s">
        <v>87</v>
      </c>
    </row>
    <row r="175" spans="1:2" x14ac:dyDescent="0.4">
      <c r="A175">
        <v>1</v>
      </c>
      <c r="B175" t="s">
        <v>87</v>
      </c>
    </row>
    <row r="176" spans="1:2" x14ac:dyDescent="0.4">
      <c r="A176">
        <v>1</v>
      </c>
      <c r="B176" t="s">
        <v>87</v>
      </c>
    </row>
    <row r="177" spans="1:2" x14ac:dyDescent="0.4">
      <c r="A177">
        <v>1</v>
      </c>
      <c r="B177" t="s">
        <v>87</v>
      </c>
    </row>
    <row r="178" spans="1:2" x14ac:dyDescent="0.4">
      <c r="A178">
        <v>1</v>
      </c>
      <c r="B178" t="s">
        <v>87</v>
      </c>
    </row>
    <row r="179" spans="1:2" x14ac:dyDescent="0.4">
      <c r="A179">
        <v>1</v>
      </c>
      <c r="B179" t="s">
        <v>87</v>
      </c>
    </row>
    <row r="180" spans="1:2" x14ac:dyDescent="0.4">
      <c r="A180">
        <v>1</v>
      </c>
      <c r="B180" t="s">
        <v>87</v>
      </c>
    </row>
    <row r="181" spans="1:2" x14ac:dyDescent="0.4">
      <c r="A181">
        <v>1</v>
      </c>
      <c r="B181" t="s">
        <v>87</v>
      </c>
    </row>
    <row r="182" spans="1:2" x14ac:dyDescent="0.4">
      <c r="A182">
        <v>1</v>
      </c>
      <c r="B182" t="s">
        <v>87</v>
      </c>
    </row>
    <row r="183" spans="1:2" x14ac:dyDescent="0.4">
      <c r="A183">
        <v>1</v>
      </c>
      <c r="B183" t="s">
        <v>87</v>
      </c>
    </row>
    <row r="184" spans="1:2" x14ac:dyDescent="0.4">
      <c r="A184">
        <v>1</v>
      </c>
      <c r="B184" t="s">
        <v>87</v>
      </c>
    </row>
    <row r="185" spans="1:2" x14ac:dyDescent="0.4">
      <c r="A185">
        <v>1</v>
      </c>
      <c r="B185" t="s">
        <v>87</v>
      </c>
    </row>
    <row r="186" spans="1:2" x14ac:dyDescent="0.4">
      <c r="A186">
        <v>1</v>
      </c>
      <c r="B186" t="s">
        <v>87</v>
      </c>
    </row>
    <row r="187" spans="1:2" x14ac:dyDescent="0.4">
      <c r="A187">
        <v>1</v>
      </c>
      <c r="B187" t="s">
        <v>87</v>
      </c>
    </row>
    <row r="188" spans="1:2" x14ac:dyDescent="0.4">
      <c r="A188">
        <v>1</v>
      </c>
      <c r="B188" t="s">
        <v>87</v>
      </c>
    </row>
    <row r="189" spans="1:2" x14ac:dyDescent="0.4">
      <c r="A189">
        <v>1</v>
      </c>
      <c r="B189" t="s">
        <v>87</v>
      </c>
    </row>
    <row r="190" spans="1:2" x14ac:dyDescent="0.4">
      <c r="A190">
        <v>1</v>
      </c>
      <c r="B190" t="s">
        <v>87</v>
      </c>
    </row>
    <row r="191" spans="1:2" x14ac:dyDescent="0.4">
      <c r="A191">
        <v>1</v>
      </c>
      <c r="B191" t="s">
        <v>87</v>
      </c>
    </row>
    <row r="192" spans="1:2" x14ac:dyDescent="0.4">
      <c r="A192">
        <v>1</v>
      </c>
      <c r="B192" t="s">
        <v>87</v>
      </c>
    </row>
    <row r="193" spans="1:2" x14ac:dyDescent="0.4">
      <c r="A193">
        <v>1</v>
      </c>
      <c r="B193" t="s">
        <v>87</v>
      </c>
    </row>
    <row r="194" spans="1:2" x14ac:dyDescent="0.4">
      <c r="A194">
        <v>1</v>
      </c>
      <c r="B194" t="s">
        <v>87</v>
      </c>
    </row>
    <row r="195" spans="1:2" x14ac:dyDescent="0.4">
      <c r="A195">
        <v>1</v>
      </c>
      <c r="B195" t="s">
        <v>87</v>
      </c>
    </row>
    <row r="196" spans="1:2" x14ac:dyDescent="0.4">
      <c r="A196">
        <v>1</v>
      </c>
      <c r="B196" t="s">
        <v>87</v>
      </c>
    </row>
    <row r="197" spans="1:2" x14ac:dyDescent="0.4">
      <c r="A197">
        <v>1</v>
      </c>
      <c r="B197" t="s">
        <v>87</v>
      </c>
    </row>
    <row r="198" spans="1:2" x14ac:dyDescent="0.4">
      <c r="A198">
        <v>1</v>
      </c>
      <c r="B198" t="s">
        <v>87</v>
      </c>
    </row>
    <row r="199" spans="1:2" x14ac:dyDescent="0.4">
      <c r="A199">
        <v>1</v>
      </c>
      <c r="B199" t="s">
        <v>87</v>
      </c>
    </row>
    <row r="200" spans="1:2" x14ac:dyDescent="0.4">
      <c r="A200">
        <v>1</v>
      </c>
      <c r="B200" t="s">
        <v>87</v>
      </c>
    </row>
    <row r="201" spans="1:2" x14ac:dyDescent="0.4">
      <c r="A201">
        <v>1</v>
      </c>
      <c r="B201" t="s">
        <v>87</v>
      </c>
    </row>
    <row r="202" spans="1:2" x14ac:dyDescent="0.4">
      <c r="A202">
        <v>1</v>
      </c>
      <c r="B202" t="s">
        <v>87</v>
      </c>
    </row>
    <row r="203" spans="1:2" x14ac:dyDescent="0.4">
      <c r="A203">
        <v>1</v>
      </c>
      <c r="B203" t="s">
        <v>87</v>
      </c>
    </row>
    <row r="204" spans="1:2" x14ac:dyDescent="0.4">
      <c r="A204">
        <v>1</v>
      </c>
      <c r="B204" t="s">
        <v>87</v>
      </c>
    </row>
    <row r="205" spans="1:2" x14ac:dyDescent="0.4">
      <c r="A205">
        <v>1</v>
      </c>
      <c r="B205" t="s">
        <v>87</v>
      </c>
    </row>
    <row r="206" spans="1:2" x14ac:dyDescent="0.4">
      <c r="A206">
        <v>1</v>
      </c>
      <c r="B206" t="s">
        <v>87</v>
      </c>
    </row>
    <row r="207" spans="1:2" x14ac:dyDescent="0.4">
      <c r="A207">
        <v>1</v>
      </c>
      <c r="B207" t="s">
        <v>87</v>
      </c>
    </row>
    <row r="208" spans="1:2" x14ac:dyDescent="0.4">
      <c r="A208">
        <v>1</v>
      </c>
      <c r="B208" t="s">
        <v>87</v>
      </c>
    </row>
    <row r="209" spans="1:2" x14ac:dyDescent="0.4">
      <c r="A209">
        <v>1</v>
      </c>
      <c r="B209" t="s">
        <v>87</v>
      </c>
    </row>
    <row r="210" spans="1:2" x14ac:dyDescent="0.4">
      <c r="A210">
        <v>1</v>
      </c>
      <c r="B210" t="s">
        <v>87</v>
      </c>
    </row>
    <row r="211" spans="1:2" x14ac:dyDescent="0.4">
      <c r="A211">
        <v>1</v>
      </c>
      <c r="B211" t="s">
        <v>87</v>
      </c>
    </row>
    <row r="212" spans="1:2" x14ac:dyDescent="0.4">
      <c r="A212">
        <v>1</v>
      </c>
      <c r="B212" t="s">
        <v>87</v>
      </c>
    </row>
    <row r="213" spans="1:2" x14ac:dyDescent="0.4">
      <c r="A213">
        <v>1</v>
      </c>
      <c r="B213" t="s">
        <v>87</v>
      </c>
    </row>
    <row r="214" spans="1:2" x14ac:dyDescent="0.4">
      <c r="A214">
        <v>1</v>
      </c>
      <c r="B214" t="s">
        <v>87</v>
      </c>
    </row>
    <row r="215" spans="1:2" x14ac:dyDescent="0.4">
      <c r="A215">
        <v>1</v>
      </c>
      <c r="B215" t="s">
        <v>87</v>
      </c>
    </row>
    <row r="216" spans="1:2" x14ac:dyDescent="0.4">
      <c r="A216">
        <v>1</v>
      </c>
      <c r="B216" t="s">
        <v>87</v>
      </c>
    </row>
    <row r="217" spans="1:2" x14ac:dyDescent="0.4">
      <c r="A217">
        <v>1</v>
      </c>
      <c r="B217" t="s">
        <v>87</v>
      </c>
    </row>
    <row r="218" spans="1:2" x14ac:dyDescent="0.4">
      <c r="A218">
        <v>1</v>
      </c>
      <c r="B218" t="s">
        <v>87</v>
      </c>
    </row>
    <row r="219" spans="1:2" x14ac:dyDescent="0.4">
      <c r="A219">
        <v>1</v>
      </c>
      <c r="B219" t="s">
        <v>87</v>
      </c>
    </row>
    <row r="220" spans="1:2" x14ac:dyDescent="0.4">
      <c r="A220">
        <v>1</v>
      </c>
      <c r="B220" t="s">
        <v>87</v>
      </c>
    </row>
    <row r="221" spans="1:2" x14ac:dyDescent="0.4">
      <c r="A221">
        <v>1</v>
      </c>
      <c r="B221" t="s">
        <v>87</v>
      </c>
    </row>
    <row r="222" spans="1:2" x14ac:dyDescent="0.4">
      <c r="A222">
        <v>1</v>
      </c>
      <c r="B222" t="s">
        <v>87</v>
      </c>
    </row>
    <row r="223" spans="1:2" x14ac:dyDescent="0.4">
      <c r="A223">
        <v>1</v>
      </c>
      <c r="B223" t="s">
        <v>87</v>
      </c>
    </row>
    <row r="224" spans="1:2" x14ac:dyDescent="0.4">
      <c r="A224">
        <v>1</v>
      </c>
      <c r="B224" t="s">
        <v>87</v>
      </c>
    </row>
    <row r="225" spans="1:19" x14ac:dyDescent="0.4">
      <c r="A225">
        <v>1</v>
      </c>
      <c r="B225" t="s">
        <v>87</v>
      </c>
    </row>
    <row r="226" spans="1:19" x14ac:dyDescent="0.4">
      <c r="A226">
        <v>1</v>
      </c>
      <c r="B226" t="s">
        <v>87</v>
      </c>
    </row>
    <row r="227" spans="1:19" x14ac:dyDescent="0.4">
      <c r="A227">
        <v>1</v>
      </c>
      <c r="B227" t="s">
        <v>87</v>
      </c>
    </row>
    <row r="228" spans="1:19" x14ac:dyDescent="0.4">
      <c r="A228">
        <v>1</v>
      </c>
      <c r="B228" t="s">
        <v>87</v>
      </c>
    </row>
    <row r="229" spans="1:19" x14ac:dyDescent="0.4">
      <c r="A229">
        <v>1</v>
      </c>
      <c r="B229" t="s">
        <v>87</v>
      </c>
    </row>
    <row r="230" spans="1:19" x14ac:dyDescent="0.4">
      <c r="A230">
        <v>1</v>
      </c>
      <c r="B230" t="s">
        <v>87</v>
      </c>
    </row>
    <row r="231" spans="1:19" x14ac:dyDescent="0.4">
      <c r="A231">
        <v>1</v>
      </c>
      <c r="B231" t="s">
        <v>87</v>
      </c>
    </row>
    <row r="232" spans="1:19" x14ac:dyDescent="0.4">
      <c r="A232">
        <v>1</v>
      </c>
      <c r="B232" t="s">
        <v>87</v>
      </c>
    </row>
    <row r="233" spans="1:19" x14ac:dyDescent="0.4">
      <c r="A233">
        <v>2</v>
      </c>
      <c r="B233" t="s">
        <v>142</v>
      </c>
      <c r="C233" t="s">
        <v>77</v>
      </c>
      <c r="D233" t="s">
        <v>80</v>
      </c>
      <c r="E233" t="s">
        <v>43</v>
      </c>
      <c r="F233" t="s">
        <v>44</v>
      </c>
      <c r="G233" t="s">
        <v>96</v>
      </c>
      <c r="H233" t="s">
        <v>81</v>
      </c>
      <c r="I233" t="s">
        <v>85</v>
      </c>
    </row>
    <row r="234" spans="1:19" x14ac:dyDescent="0.4">
      <c r="A234">
        <v>2</v>
      </c>
      <c r="B234" t="s">
        <v>142</v>
      </c>
      <c r="C234" t="s">
        <v>77</v>
      </c>
    </row>
    <row r="235" spans="1:19" x14ac:dyDescent="0.4">
      <c r="A235">
        <v>2</v>
      </c>
      <c r="B235" t="s">
        <v>142</v>
      </c>
      <c r="C235" t="s">
        <v>77</v>
      </c>
      <c r="D235" t="s">
        <v>78</v>
      </c>
      <c r="E235" t="s">
        <v>43</v>
      </c>
      <c r="F235" t="s">
        <v>44</v>
      </c>
      <c r="G235" t="s">
        <v>81</v>
      </c>
      <c r="H235" t="s">
        <v>82</v>
      </c>
      <c r="I235" t="s">
        <v>84</v>
      </c>
      <c r="J235" t="s">
        <v>85</v>
      </c>
    </row>
    <row r="236" spans="1:19" x14ac:dyDescent="0.4">
      <c r="A236">
        <v>2</v>
      </c>
      <c r="B236" t="s">
        <v>142</v>
      </c>
      <c r="C236" t="s">
        <v>77</v>
      </c>
      <c r="D236" t="s">
        <v>78</v>
      </c>
      <c r="E236" t="s">
        <v>79</v>
      </c>
      <c r="F236" t="s">
        <v>80</v>
      </c>
      <c r="G236" t="s">
        <v>93</v>
      </c>
      <c r="H236" t="s">
        <v>43</v>
      </c>
      <c r="I236" t="s">
        <v>44</v>
      </c>
      <c r="J236" t="s">
        <v>94</v>
      </c>
      <c r="K236" t="s">
        <v>95</v>
      </c>
      <c r="L236" t="s">
        <v>96</v>
      </c>
      <c r="M236" t="s">
        <v>81</v>
      </c>
      <c r="N236" t="s">
        <v>82</v>
      </c>
      <c r="O236" t="s">
        <v>83</v>
      </c>
      <c r="P236" t="s">
        <v>84</v>
      </c>
      <c r="Q236" t="s">
        <v>85</v>
      </c>
      <c r="R236" t="s">
        <v>97</v>
      </c>
      <c r="S236" t="s">
        <v>174</v>
      </c>
    </row>
    <row r="237" spans="1:19" x14ac:dyDescent="0.4">
      <c r="A237">
        <v>2</v>
      </c>
      <c r="B237" t="s">
        <v>142</v>
      </c>
      <c r="C237" t="s">
        <v>77</v>
      </c>
      <c r="D237" t="s">
        <v>78</v>
      </c>
      <c r="E237" t="s">
        <v>79</v>
      </c>
      <c r="F237" t="s">
        <v>80</v>
      </c>
      <c r="G237" t="s">
        <v>93</v>
      </c>
      <c r="H237" t="s">
        <v>43</v>
      </c>
      <c r="I237" t="s">
        <v>44</v>
      </c>
      <c r="J237" t="s">
        <v>94</v>
      </c>
      <c r="K237" t="s">
        <v>95</v>
      </c>
      <c r="L237" t="s">
        <v>96</v>
      </c>
      <c r="M237" t="s">
        <v>81</v>
      </c>
      <c r="N237" t="s">
        <v>82</v>
      </c>
      <c r="O237" t="s">
        <v>83</v>
      </c>
      <c r="P237" t="s">
        <v>84</v>
      </c>
      <c r="Q237" t="s">
        <v>85</v>
      </c>
      <c r="R237" t="s">
        <v>97</v>
      </c>
      <c r="S237" t="s">
        <v>174</v>
      </c>
    </row>
    <row r="238" spans="1:19" x14ac:dyDescent="0.4">
      <c r="A238">
        <v>2</v>
      </c>
      <c r="B238" t="s">
        <v>142</v>
      </c>
      <c r="C238" t="s">
        <v>77</v>
      </c>
      <c r="D238" t="s">
        <v>79</v>
      </c>
      <c r="E238" t="s">
        <v>93</v>
      </c>
      <c r="F238" t="s">
        <v>94</v>
      </c>
      <c r="G238" t="s">
        <v>96</v>
      </c>
      <c r="H238" t="s">
        <v>81</v>
      </c>
      <c r="I238" t="s">
        <v>85</v>
      </c>
      <c r="J238" t="s">
        <v>97</v>
      </c>
    </row>
    <row r="239" spans="1:19" x14ac:dyDescent="0.4">
      <c r="A239">
        <v>2</v>
      </c>
      <c r="B239" t="s">
        <v>142</v>
      </c>
      <c r="C239" t="s">
        <v>77</v>
      </c>
      <c r="D239" t="s">
        <v>43</v>
      </c>
    </row>
    <row r="240" spans="1:19" x14ac:dyDescent="0.4">
      <c r="A240">
        <v>2</v>
      </c>
      <c r="B240" t="s">
        <v>142</v>
      </c>
      <c r="C240" t="s">
        <v>77</v>
      </c>
      <c r="D240" t="s">
        <v>78</v>
      </c>
      <c r="E240" t="s">
        <v>44</v>
      </c>
    </row>
    <row r="241" spans="1:19" x14ac:dyDescent="0.4">
      <c r="A241">
        <v>2</v>
      </c>
      <c r="B241" t="s">
        <v>142</v>
      </c>
      <c r="C241" t="s">
        <v>77</v>
      </c>
      <c r="D241" t="s">
        <v>78</v>
      </c>
      <c r="E241" t="s">
        <v>79</v>
      </c>
      <c r="F241" t="s">
        <v>43</v>
      </c>
      <c r="G241" t="s">
        <v>81</v>
      </c>
      <c r="H241" t="s">
        <v>83</v>
      </c>
      <c r="I241" t="s">
        <v>84</v>
      </c>
      <c r="J241" t="s">
        <v>85</v>
      </c>
    </row>
    <row r="242" spans="1:19" x14ac:dyDescent="0.4">
      <c r="A242">
        <v>2</v>
      </c>
      <c r="B242" t="s">
        <v>142</v>
      </c>
      <c r="C242" t="s">
        <v>77</v>
      </c>
      <c r="D242" t="s">
        <v>78</v>
      </c>
    </row>
    <row r="243" spans="1:19" x14ac:dyDescent="0.4">
      <c r="A243">
        <v>2</v>
      </c>
      <c r="B243" t="s">
        <v>142</v>
      </c>
      <c r="C243" t="s">
        <v>77</v>
      </c>
      <c r="D243" t="s">
        <v>78</v>
      </c>
      <c r="E243" t="s">
        <v>43</v>
      </c>
      <c r="F243" t="s">
        <v>44</v>
      </c>
      <c r="G243" t="s">
        <v>95</v>
      </c>
      <c r="H243" t="s">
        <v>83</v>
      </c>
      <c r="I243" t="s">
        <v>84</v>
      </c>
    </row>
    <row r="244" spans="1:19" x14ac:dyDescent="0.4">
      <c r="A244">
        <v>2</v>
      </c>
      <c r="B244" t="s">
        <v>142</v>
      </c>
      <c r="C244" t="s">
        <v>77</v>
      </c>
      <c r="D244" t="s">
        <v>78</v>
      </c>
      <c r="E244" t="s">
        <v>79</v>
      </c>
      <c r="F244" t="s">
        <v>43</v>
      </c>
      <c r="G244" t="s">
        <v>96</v>
      </c>
      <c r="H244" t="s">
        <v>81</v>
      </c>
      <c r="I244" t="s">
        <v>82</v>
      </c>
      <c r="J244" t="s">
        <v>84</v>
      </c>
      <c r="K244" t="s">
        <v>97</v>
      </c>
    </row>
    <row r="245" spans="1:19" x14ac:dyDescent="0.4">
      <c r="A245">
        <v>2</v>
      </c>
      <c r="B245" t="s">
        <v>142</v>
      </c>
      <c r="C245" t="s">
        <v>77</v>
      </c>
      <c r="D245" t="s">
        <v>78</v>
      </c>
      <c r="E245" t="s">
        <v>44</v>
      </c>
      <c r="F245" t="s">
        <v>84</v>
      </c>
      <c r="G245" t="s">
        <v>85</v>
      </c>
    </row>
    <row r="246" spans="1:19" x14ac:dyDescent="0.4">
      <c r="A246">
        <v>2</v>
      </c>
      <c r="B246" t="s">
        <v>142</v>
      </c>
      <c r="C246" t="s">
        <v>77</v>
      </c>
      <c r="D246" t="s">
        <v>96</v>
      </c>
      <c r="E246" t="s">
        <v>82</v>
      </c>
      <c r="F246" t="s">
        <v>84</v>
      </c>
    </row>
    <row r="247" spans="1:19" x14ac:dyDescent="0.4">
      <c r="A247">
        <v>2</v>
      </c>
      <c r="B247" t="s">
        <v>142</v>
      </c>
      <c r="C247" t="s">
        <v>77</v>
      </c>
      <c r="D247" t="s">
        <v>78</v>
      </c>
      <c r="E247" t="s">
        <v>79</v>
      </c>
      <c r="F247" t="s">
        <v>80</v>
      </c>
      <c r="G247" t="s">
        <v>93</v>
      </c>
      <c r="H247" t="s">
        <v>43</v>
      </c>
      <c r="I247" t="s">
        <v>44</v>
      </c>
      <c r="J247" t="s">
        <v>94</v>
      </c>
      <c r="K247" t="s">
        <v>95</v>
      </c>
      <c r="L247" t="s">
        <v>96</v>
      </c>
      <c r="M247" t="s">
        <v>81</v>
      </c>
      <c r="N247" t="s">
        <v>82</v>
      </c>
      <c r="O247" t="s">
        <v>83</v>
      </c>
      <c r="P247" t="s">
        <v>84</v>
      </c>
      <c r="Q247" t="s">
        <v>85</v>
      </c>
      <c r="R247" t="s">
        <v>97</v>
      </c>
      <c r="S247" t="s">
        <v>174</v>
      </c>
    </row>
    <row r="248" spans="1:19" x14ac:dyDescent="0.4">
      <c r="A248">
        <v>2</v>
      </c>
      <c r="B248" t="s">
        <v>142</v>
      </c>
      <c r="C248" t="s">
        <v>77</v>
      </c>
      <c r="D248" t="s">
        <v>78</v>
      </c>
      <c r="E248" t="s">
        <v>79</v>
      </c>
      <c r="F248" t="s">
        <v>80</v>
      </c>
      <c r="G248" t="s">
        <v>93</v>
      </c>
      <c r="H248" t="s">
        <v>94</v>
      </c>
      <c r="I248" t="s">
        <v>96</v>
      </c>
      <c r="J248" t="s">
        <v>81</v>
      </c>
      <c r="K248" t="s">
        <v>83</v>
      </c>
      <c r="L248" t="s">
        <v>84</v>
      </c>
      <c r="M248" t="s">
        <v>85</v>
      </c>
      <c r="N248" t="s">
        <v>97</v>
      </c>
    </row>
    <row r="249" spans="1:19" x14ac:dyDescent="0.4">
      <c r="A249">
        <v>2</v>
      </c>
      <c r="B249" t="s">
        <v>142</v>
      </c>
      <c r="C249" t="s">
        <v>77</v>
      </c>
      <c r="D249" t="s">
        <v>78</v>
      </c>
      <c r="E249" t="s">
        <v>79</v>
      </c>
      <c r="F249" t="s">
        <v>96</v>
      </c>
      <c r="G249" t="s">
        <v>84</v>
      </c>
      <c r="H249" t="s">
        <v>85</v>
      </c>
      <c r="I249" t="s">
        <v>97</v>
      </c>
      <c r="J249" t="s">
        <v>174</v>
      </c>
    </row>
    <row r="250" spans="1:19" x14ac:dyDescent="0.4">
      <c r="A250">
        <v>2</v>
      </c>
      <c r="B250" t="s">
        <v>142</v>
      </c>
      <c r="C250" t="s">
        <v>77</v>
      </c>
      <c r="D250" t="s">
        <v>83</v>
      </c>
    </row>
    <row r="251" spans="1:19" x14ac:dyDescent="0.4">
      <c r="A251">
        <v>2</v>
      </c>
      <c r="B251" t="s">
        <v>142</v>
      </c>
      <c r="C251" t="s">
        <v>77</v>
      </c>
      <c r="D251" t="s">
        <v>84</v>
      </c>
      <c r="E251" t="s">
        <v>85</v>
      </c>
    </row>
    <row r="252" spans="1:19" x14ac:dyDescent="0.4">
      <c r="A252">
        <v>2</v>
      </c>
      <c r="B252" t="s">
        <v>142</v>
      </c>
      <c r="C252" t="s">
        <v>77</v>
      </c>
      <c r="D252" t="s">
        <v>79</v>
      </c>
      <c r="E252" t="s">
        <v>44</v>
      </c>
      <c r="F252" t="s">
        <v>81</v>
      </c>
      <c r="G252" t="s">
        <v>82</v>
      </c>
      <c r="H252" t="s">
        <v>83</v>
      </c>
      <c r="I252" t="s">
        <v>84</v>
      </c>
      <c r="J252" t="s">
        <v>85</v>
      </c>
      <c r="K252" t="s">
        <v>97</v>
      </c>
    </row>
    <row r="253" spans="1:19" x14ac:dyDescent="0.4">
      <c r="A253">
        <v>2</v>
      </c>
      <c r="B253" t="s">
        <v>142</v>
      </c>
      <c r="C253" t="s">
        <v>77</v>
      </c>
      <c r="D253" t="s">
        <v>78</v>
      </c>
      <c r="E253" t="s">
        <v>79</v>
      </c>
      <c r="F253" t="s">
        <v>80</v>
      </c>
      <c r="G253" t="s">
        <v>93</v>
      </c>
      <c r="H253" t="s">
        <v>43</v>
      </c>
      <c r="I253" t="s">
        <v>44</v>
      </c>
      <c r="J253" t="s">
        <v>94</v>
      </c>
      <c r="K253" t="s">
        <v>95</v>
      </c>
      <c r="L253" t="s">
        <v>96</v>
      </c>
      <c r="M253" t="s">
        <v>81</v>
      </c>
      <c r="N253" t="s">
        <v>82</v>
      </c>
      <c r="O253" t="s">
        <v>83</v>
      </c>
      <c r="P253" t="s">
        <v>84</v>
      </c>
      <c r="Q253" t="s">
        <v>85</v>
      </c>
      <c r="R253" t="s">
        <v>97</v>
      </c>
      <c r="S253" t="s">
        <v>174</v>
      </c>
    </row>
    <row r="254" spans="1:19" x14ac:dyDescent="0.4">
      <c r="A254">
        <v>2</v>
      </c>
      <c r="B254" t="s">
        <v>142</v>
      </c>
      <c r="C254" t="s">
        <v>77</v>
      </c>
      <c r="D254" t="s">
        <v>78</v>
      </c>
      <c r="E254" t="s">
        <v>79</v>
      </c>
      <c r="F254" t="s">
        <v>80</v>
      </c>
      <c r="G254" t="s">
        <v>93</v>
      </c>
      <c r="H254" t="s">
        <v>43</v>
      </c>
      <c r="I254" t="s">
        <v>44</v>
      </c>
      <c r="J254" t="s">
        <v>96</v>
      </c>
      <c r="K254" t="s">
        <v>83</v>
      </c>
      <c r="L254" t="s">
        <v>84</v>
      </c>
      <c r="M254" t="s">
        <v>85</v>
      </c>
      <c r="N254" t="s">
        <v>97</v>
      </c>
    </row>
    <row r="255" spans="1:19" x14ac:dyDescent="0.4">
      <c r="A255">
        <v>2</v>
      </c>
      <c r="B255" t="s">
        <v>142</v>
      </c>
      <c r="C255" t="s">
        <v>96</v>
      </c>
      <c r="D255" t="s">
        <v>81</v>
      </c>
      <c r="E255" t="s">
        <v>97</v>
      </c>
    </row>
    <row r="256" spans="1:19" x14ac:dyDescent="0.4">
      <c r="A256">
        <v>2</v>
      </c>
      <c r="B256" t="s">
        <v>142</v>
      </c>
      <c r="C256" t="s">
        <v>81</v>
      </c>
    </row>
    <row r="257" spans="1:7" x14ac:dyDescent="0.4">
      <c r="A257">
        <v>2</v>
      </c>
      <c r="B257" t="s">
        <v>142</v>
      </c>
      <c r="C257" t="s">
        <v>81</v>
      </c>
      <c r="D257" t="s">
        <v>85</v>
      </c>
    </row>
    <row r="258" spans="1:7" x14ac:dyDescent="0.4">
      <c r="A258">
        <v>2</v>
      </c>
      <c r="B258" t="s">
        <v>142</v>
      </c>
      <c r="C258" t="s">
        <v>81</v>
      </c>
      <c r="D258" t="s">
        <v>83</v>
      </c>
      <c r="E258" t="s">
        <v>84</v>
      </c>
      <c r="F258" t="s">
        <v>85</v>
      </c>
    </row>
    <row r="259" spans="1:7" x14ac:dyDescent="0.4">
      <c r="A259">
        <v>2</v>
      </c>
      <c r="B259" t="s">
        <v>142</v>
      </c>
      <c r="C259" t="s">
        <v>81</v>
      </c>
      <c r="D259" t="s">
        <v>84</v>
      </c>
      <c r="E259" t="s">
        <v>85</v>
      </c>
    </row>
    <row r="260" spans="1:7" x14ac:dyDescent="0.4">
      <c r="A260">
        <v>2</v>
      </c>
      <c r="B260" t="s">
        <v>142</v>
      </c>
      <c r="C260" t="s">
        <v>81</v>
      </c>
      <c r="D260" t="s">
        <v>82</v>
      </c>
      <c r="E260" t="s">
        <v>83</v>
      </c>
      <c r="F260" t="s">
        <v>84</v>
      </c>
      <c r="G260" t="s">
        <v>85</v>
      </c>
    </row>
    <row r="261" spans="1:7" x14ac:dyDescent="0.4">
      <c r="A261">
        <v>2</v>
      </c>
      <c r="B261" t="s">
        <v>142</v>
      </c>
      <c r="C261" t="s">
        <v>81</v>
      </c>
      <c r="D261" t="s">
        <v>85</v>
      </c>
    </row>
    <row r="262" spans="1:7" x14ac:dyDescent="0.4">
      <c r="A262">
        <v>2</v>
      </c>
      <c r="B262" t="s">
        <v>142</v>
      </c>
      <c r="C262" t="s">
        <v>81</v>
      </c>
      <c r="D262" t="s">
        <v>82</v>
      </c>
    </row>
    <row r="263" spans="1:7" x14ac:dyDescent="0.4">
      <c r="A263">
        <v>2</v>
      </c>
      <c r="B263" t="s">
        <v>142</v>
      </c>
      <c r="C263" t="s">
        <v>81</v>
      </c>
      <c r="D263" t="s">
        <v>83</v>
      </c>
      <c r="E263" t="s">
        <v>84</v>
      </c>
      <c r="F263" t="s">
        <v>85</v>
      </c>
    </row>
    <row r="264" spans="1:7" x14ac:dyDescent="0.4">
      <c r="A264">
        <v>2</v>
      </c>
      <c r="B264" t="s">
        <v>142</v>
      </c>
      <c r="C264" t="s">
        <v>81</v>
      </c>
    </row>
    <row r="265" spans="1:7" x14ac:dyDescent="0.4">
      <c r="A265">
        <v>2</v>
      </c>
      <c r="B265" t="s">
        <v>142</v>
      </c>
      <c r="C265" t="s">
        <v>81</v>
      </c>
    </row>
    <row r="266" spans="1:7" x14ac:dyDescent="0.4">
      <c r="A266">
        <v>2</v>
      </c>
      <c r="B266" t="s">
        <v>142</v>
      </c>
      <c r="C266" t="s">
        <v>82</v>
      </c>
    </row>
    <row r="267" spans="1:7" x14ac:dyDescent="0.4">
      <c r="A267">
        <v>2</v>
      </c>
      <c r="B267" t="s">
        <v>142</v>
      </c>
      <c r="C267" t="s">
        <v>82</v>
      </c>
    </row>
    <row r="268" spans="1:7" x14ac:dyDescent="0.4">
      <c r="A268">
        <v>2</v>
      </c>
      <c r="B268" t="s">
        <v>142</v>
      </c>
      <c r="C268" t="s">
        <v>82</v>
      </c>
      <c r="D268" t="s">
        <v>83</v>
      </c>
      <c r="E268" t="s">
        <v>85</v>
      </c>
    </row>
    <row r="269" spans="1:7" x14ac:dyDescent="0.4">
      <c r="A269">
        <v>2</v>
      </c>
      <c r="B269" t="s">
        <v>142</v>
      </c>
      <c r="C269" t="s">
        <v>82</v>
      </c>
      <c r="D269" t="s">
        <v>84</v>
      </c>
      <c r="E269" t="s">
        <v>85</v>
      </c>
    </row>
    <row r="270" spans="1:7" x14ac:dyDescent="0.4">
      <c r="A270">
        <v>2</v>
      </c>
      <c r="B270" t="s">
        <v>142</v>
      </c>
      <c r="C270" t="s">
        <v>82</v>
      </c>
      <c r="D270" t="s">
        <v>84</v>
      </c>
    </row>
    <row r="271" spans="1:7" x14ac:dyDescent="0.4">
      <c r="A271">
        <v>2</v>
      </c>
      <c r="B271" t="s">
        <v>142</v>
      </c>
      <c r="C271" t="s">
        <v>82</v>
      </c>
    </row>
    <row r="272" spans="1:7" x14ac:dyDescent="0.4">
      <c r="A272">
        <v>2</v>
      </c>
      <c r="B272" t="s">
        <v>142</v>
      </c>
      <c r="C272" t="s">
        <v>82</v>
      </c>
      <c r="D272" t="s">
        <v>84</v>
      </c>
    </row>
    <row r="273" spans="1:5" x14ac:dyDescent="0.4">
      <c r="A273">
        <v>2</v>
      </c>
      <c r="B273" t="s">
        <v>142</v>
      </c>
      <c r="C273" t="s">
        <v>82</v>
      </c>
      <c r="D273" t="s">
        <v>84</v>
      </c>
      <c r="E273" t="s">
        <v>85</v>
      </c>
    </row>
    <row r="274" spans="1:5" x14ac:dyDescent="0.4">
      <c r="A274">
        <v>2</v>
      </c>
      <c r="B274" t="s">
        <v>142</v>
      </c>
      <c r="C274" t="s">
        <v>83</v>
      </c>
    </row>
    <row r="275" spans="1:5" x14ac:dyDescent="0.4">
      <c r="A275">
        <v>2</v>
      </c>
      <c r="B275" t="s">
        <v>142</v>
      </c>
      <c r="C275" t="s">
        <v>83</v>
      </c>
      <c r="D275" t="s">
        <v>84</v>
      </c>
      <c r="E275" t="s">
        <v>85</v>
      </c>
    </row>
    <row r="276" spans="1:5" x14ac:dyDescent="0.4">
      <c r="A276">
        <v>2</v>
      </c>
      <c r="B276" t="s">
        <v>142</v>
      </c>
      <c r="C276" t="s">
        <v>83</v>
      </c>
    </row>
    <row r="277" spans="1:5" x14ac:dyDescent="0.4">
      <c r="A277">
        <v>2</v>
      </c>
      <c r="B277" t="s">
        <v>142</v>
      </c>
      <c r="C277" t="s">
        <v>84</v>
      </c>
      <c r="D277" t="s">
        <v>85</v>
      </c>
    </row>
    <row r="278" spans="1:5" x14ac:dyDescent="0.4">
      <c r="A278">
        <v>2</v>
      </c>
      <c r="B278" t="s">
        <v>142</v>
      </c>
      <c r="C278" t="s">
        <v>84</v>
      </c>
    </row>
    <row r="279" spans="1:5" x14ac:dyDescent="0.4">
      <c r="A279">
        <v>2</v>
      </c>
      <c r="B279" t="s">
        <v>142</v>
      </c>
      <c r="C279" t="s">
        <v>84</v>
      </c>
    </row>
    <row r="280" spans="1:5" x14ac:dyDescent="0.4">
      <c r="A280">
        <v>2</v>
      </c>
      <c r="B280" t="s">
        <v>142</v>
      </c>
      <c r="C280" t="s">
        <v>84</v>
      </c>
    </row>
    <row r="281" spans="1:5" x14ac:dyDescent="0.4">
      <c r="A281">
        <v>2</v>
      </c>
      <c r="B281" t="s">
        <v>142</v>
      </c>
      <c r="C281" t="s">
        <v>84</v>
      </c>
    </row>
    <row r="282" spans="1:5" x14ac:dyDescent="0.4">
      <c r="A282">
        <v>2</v>
      </c>
      <c r="B282" t="s">
        <v>142</v>
      </c>
      <c r="C282" t="s">
        <v>84</v>
      </c>
      <c r="D282" t="s">
        <v>85</v>
      </c>
    </row>
    <row r="283" spans="1:5" x14ac:dyDescent="0.4">
      <c r="A283">
        <v>2</v>
      </c>
      <c r="B283" t="s">
        <v>142</v>
      </c>
      <c r="C283" t="s">
        <v>84</v>
      </c>
      <c r="D283" t="s">
        <v>85</v>
      </c>
    </row>
    <row r="284" spans="1:5" x14ac:dyDescent="0.4">
      <c r="A284">
        <v>2</v>
      </c>
      <c r="B284" t="s">
        <v>142</v>
      </c>
      <c r="C284" t="s">
        <v>84</v>
      </c>
      <c r="D284" t="s">
        <v>85</v>
      </c>
    </row>
    <row r="285" spans="1:5" x14ac:dyDescent="0.4">
      <c r="A285">
        <v>2</v>
      </c>
      <c r="B285" t="s">
        <v>142</v>
      </c>
      <c r="C285" t="s">
        <v>85</v>
      </c>
    </row>
    <row r="286" spans="1:5" x14ac:dyDescent="0.4">
      <c r="A286">
        <v>2</v>
      </c>
      <c r="B286" t="s">
        <v>142</v>
      </c>
      <c r="C286" t="s">
        <v>85</v>
      </c>
    </row>
    <row r="287" spans="1:5" x14ac:dyDescent="0.4">
      <c r="A287">
        <v>2</v>
      </c>
      <c r="B287" t="s">
        <v>142</v>
      </c>
      <c r="C287" t="s">
        <v>85</v>
      </c>
    </row>
    <row r="288" spans="1:5" x14ac:dyDescent="0.4">
      <c r="A288">
        <v>2</v>
      </c>
      <c r="B288" t="s">
        <v>142</v>
      </c>
      <c r="C288" t="s">
        <v>85</v>
      </c>
    </row>
    <row r="289" spans="1:9" x14ac:dyDescent="0.4">
      <c r="A289">
        <v>2</v>
      </c>
      <c r="B289" t="s">
        <v>142</v>
      </c>
      <c r="C289" t="s">
        <v>78</v>
      </c>
    </row>
    <row r="290" spans="1:9" x14ac:dyDescent="0.4">
      <c r="A290">
        <v>2</v>
      </c>
      <c r="B290" t="s">
        <v>142</v>
      </c>
      <c r="C290" t="s">
        <v>78</v>
      </c>
    </row>
    <row r="291" spans="1:9" x14ac:dyDescent="0.4">
      <c r="A291">
        <v>2</v>
      </c>
      <c r="B291" t="s">
        <v>142</v>
      </c>
      <c r="C291" t="s">
        <v>78</v>
      </c>
    </row>
    <row r="292" spans="1:9" x14ac:dyDescent="0.4">
      <c r="A292">
        <v>2</v>
      </c>
      <c r="B292" t="s">
        <v>142</v>
      </c>
      <c r="C292" t="s">
        <v>78</v>
      </c>
      <c r="D292" t="s">
        <v>84</v>
      </c>
      <c r="E292" t="s">
        <v>85</v>
      </c>
    </row>
    <row r="293" spans="1:9" x14ac:dyDescent="0.4">
      <c r="A293">
        <v>2</v>
      </c>
      <c r="B293" t="s">
        <v>142</v>
      </c>
      <c r="C293" t="s">
        <v>78</v>
      </c>
      <c r="D293" t="s">
        <v>79</v>
      </c>
      <c r="E293" t="s">
        <v>93</v>
      </c>
    </row>
    <row r="294" spans="1:9" x14ac:dyDescent="0.4">
      <c r="A294">
        <v>2</v>
      </c>
      <c r="B294" t="s">
        <v>142</v>
      </c>
      <c r="C294" t="s">
        <v>78</v>
      </c>
      <c r="D294" t="s">
        <v>79</v>
      </c>
      <c r="E294" t="s">
        <v>96</v>
      </c>
      <c r="F294" t="s">
        <v>81</v>
      </c>
      <c r="G294" t="s">
        <v>84</v>
      </c>
      <c r="H294" t="s">
        <v>85</v>
      </c>
      <c r="I294" t="s">
        <v>97</v>
      </c>
    </row>
    <row r="295" spans="1:9" x14ac:dyDescent="0.4">
      <c r="A295">
        <v>2</v>
      </c>
      <c r="B295" t="s">
        <v>142</v>
      </c>
      <c r="C295" t="s">
        <v>78</v>
      </c>
    </row>
    <row r="296" spans="1:9" x14ac:dyDescent="0.4">
      <c r="A296">
        <v>2</v>
      </c>
      <c r="B296" t="s">
        <v>142</v>
      </c>
      <c r="C296" t="s">
        <v>78</v>
      </c>
      <c r="D296" t="s">
        <v>93</v>
      </c>
      <c r="E296" t="s">
        <v>43</v>
      </c>
      <c r="F296" t="s">
        <v>44</v>
      </c>
      <c r="G296" t="s">
        <v>174</v>
      </c>
    </row>
    <row r="297" spans="1:9" x14ac:dyDescent="0.4">
      <c r="A297">
        <v>2</v>
      </c>
      <c r="B297" t="s">
        <v>142</v>
      </c>
      <c r="C297" t="s">
        <v>78</v>
      </c>
      <c r="D297" t="s">
        <v>93</v>
      </c>
      <c r="E297" t="s">
        <v>84</v>
      </c>
      <c r="F297" t="s">
        <v>85</v>
      </c>
    </row>
    <row r="298" spans="1:9" x14ac:dyDescent="0.4">
      <c r="A298">
        <v>2</v>
      </c>
      <c r="B298" t="s">
        <v>142</v>
      </c>
      <c r="C298" t="s">
        <v>78</v>
      </c>
      <c r="D298" t="s">
        <v>93</v>
      </c>
      <c r="E298" t="s">
        <v>85</v>
      </c>
    </row>
    <row r="299" spans="1:9" x14ac:dyDescent="0.4">
      <c r="A299">
        <v>2</v>
      </c>
      <c r="B299" t="s">
        <v>142</v>
      </c>
      <c r="C299" t="s">
        <v>78</v>
      </c>
      <c r="D299" t="s">
        <v>95</v>
      </c>
      <c r="E299" t="s">
        <v>85</v>
      </c>
    </row>
    <row r="300" spans="1:9" x14ac:dyDescent="0.4">
      <c r="A300">
        <v>2</v>
      </c>
      <c r="B300" t="s">
        <v>142</v>
      </c>
      <c r="C300" t="s">
        <v>79</v>
      </c>
      <c r="D300" t="s">
        <v>93</v>
      </c>
      <c r="E300" t="s">
        <v>81</v>
      </c>
    </row>
    <row r="301" spans="1:9" x14ac:dyDescent="0.4">
      <c r="A301">
        <v>2</v>
      </c>
      <c r="B301" t="s">
        <v>142</v>
      </c>
      <c r="C301" t="s">
        <v>79</v>
      </c>
    </row>
    <row r="302" spans="1:9" x14ac:dyDescent="0.4">
      <c r="A302">
        <v>2</v>
      </c>
      <c r="B302" t="s">
        <v>142</v>
      </c>
      <c r="C302" t="s">
        <v>79</v>
      </c>
      <c r="D302" t="s">
        <v>43</v>
      </c>
      <c r="E302" t="s">
        <v>84</v>
      </c>
      <c r="F302" t="s">
        <v>85</v>
      </c>
    </row>
    <row r="303" spans="1:9" x14ac:dyDescent="0.4">
      <c r="A303">
        <v>2</v>
      </c>
      <c r="B303" t="s">
        <v>142</v>
      </c>
      <c r="C303" t="s">
        <v>79</v>
      </c>
      <c r="D303" t="s">
        <v>81</v>
      </c>
    </row>
    <row r="304" spans="1:9" x14ac:dyDescent="0.4">
      <c r="A304">
        <v>2</v>
      </c>
      <c r="B304" t="s">
        <v>142</v>
      </c>
      <c r="C304" t="s">
        <v>79</v>
      </c>
    </row>
    <row r="305" spans="1:13" x14ac:dyDescent="0.4">
      <c r="A305">
        <v>2</v>
      </c>
      <c r="B305" t="s">
        <v>142</v>
      </c>
      <c r="C305" t="s">
        <v>79</v>
      </c>
      <c r="D305" t="s">
        <v>93</v>
      </c>
      <c r="E305" t="s">
        <v>96</v>
      </c>
      <c r="F305" t="s">
        <v>81</v>
      </c>
      <c r="G305" t="s">
        <v>82</v>
      </c>
      <c r="H305" t="s">
        <v>83</v>
      </c>
      <c r="I305" t="s">
        <v>85</v>
      </c>
      <c r="J305" t="s">
        <v>97</v>
      </c>
    </row>
    <row r="306" spans="1:13" x14ac:dyDescent="0.4">
      <c r="A306">
        <v>2</v>
      </c>
      <c r="B306" t="s">
        <v>142</v>
      </c>
      <c r="C306" t="s">
        <v>79</v>
      </c>
      <c r="D306" t="s">
        <v>93</v>
      </c>
      <c r="E306" t="s">
        <v>96</v>
      </c>
      <c r="F306" t="s">
        <v>84</v>
      </c>
      <c r="G306" t="s">
        <v>97</v>
      </c>
    </row>
    <row r="307" spans="1:13" x14ac:dyDescent="0.4">
      <c r="A307">
        <v>2</v>
      </c>
      <c r="B307" t="s">
        <v>142</v>
      </c>
      <c r="C307" t="s">
        <v>79</v>
      </c>
      <c r="D307" t="s">
        <v>96</v>
      </c>
      <c r="E307" t="s">
        <v>81</v>
      </c>
      <c r="F307" t="s">
        <v>85</v>
      </c>
      <c r="G307" t="s">
        <v>97</v>
      </c>
    </row>
    <row r="308" spans="1:13" x14ac:dyDescent="0.4">
      <c r="A308">
        <v>2</v>
      </c>
      <c r="B308" t="s">
        <v>142</v>
      </c>
      <c r="C308" t="s">
        <v>79</v>
      </c>
      <c r="D308" t="s">
        <v>80</v>
      </c>
      <c r="E308" t="s">
        <v>93</v>
      </c>
      <c r="F308" t="s">
        <v>44</v>
      </c>
      <c r="G308" t="s">
        <v>95</v>
      </c>
      <c r="H308" t="s">
        <v>96</v>
      </c>
      <c r="I308" t="s">
        <v>81</v>
      </c>
      <c r="J308" t="s">
        <v>83</v>
      </c>
      <c r="K308" t="s">
        <v>84</v>
      </c>
      <c r="L308" t="s">
        <v>85</v>
      </c>
      <c r="M308" t="s">
        <v>97</v>
      </c>
    </row>
    <row r="309" spans="1:13" x14ac:dyDescent="0.4">
      <c r="A309">
        <v>2</v>
      </c>
      <c r="B309" t="s">
        <v>142</v>
      </c>
      <c r="C309" t="s">
        <v>93</v>
      </c>
    </row>
    <row r="310" spans="1:13" x14ac:dyDescent="0.4">
      <c r="A310">
        <v>2</v>
      </c>
      <c r="B310" t="s">
        <v>142</v>
      </c>
      <c r="C310" t="s">
        <v>93</v>
      </c>
      <c r="D310" t="s">
        <v>83</v>
      </c>
      <c r="E310" t="s">
        <v>84</v>
      </c>
      <c r="F310" t="s">
        <v>85</v>
      </c>
      <c r="G310" t="s">
        <v>97</v>
      </c>
    </row>
    <row r="311" spans="1:13" x14ac:dyDescent="0.4">
      <c r="A311">
        <v>2</v>
      </c>
      <c r="B311" t="s">
        <v>142</v>
      </c>
      <c r="C311" t="s">
        <v>43</v>
      </c>
      <c r="D311" t="s">
        <v>81</v>
      </c>
      <c r="E311" t="s">
        <v>84</v>
      </c>
    </row>
    <row r="312" spans="1:13" x14ac:dyDescent="0.4">
      <c r="A312">
        <v>2</v>
      </c>
      <c r="B312" t="s">
        <v>142</v>
      </c>
      <c r="C312" t="s">
        <v>43</v>
      </c>
      <c r="D312" t="s">
        <v>44</v>
      </c>
    </row>
    <row r="313" spans="1:13" x14ac:dyDescent="0.4">
      <c r="A313">
        <v>2</v>
      </c>
      <c r="B313" t="s">
        <v>142</v>
      </c>
      <c r="C313" t="s">
        <v>43</v>
      </c>
      <c r="D313" t="s">
        <v>174</v>
      </c>
    </row>
    <row r="314" spans="1:13" x14ac:dyDescent="0.4">
      <c r="A314">
        <v>2</v>
      </c>
      <c r="B314" t="s">
        <v>142</v>
      </c>
      <c r="C314" t="s">
        <v>43</v>
      </c>
      <c r="D314" t="s">
        <v>44</v>
      </c>
    </row>
    <row r="315" spans="1:13" x14ac:dyDescent="0.4">
      <c r="A315">
        <v>2</v>
      </c>
      <c r="B315" t="s">
        <v>142</v>
      </c>
      <c r="C315" t="s">
        <v>43</v>
      </c>
      <c r="D315" t="s">
        <v>94</v>
      </c>
      <c r="E315" t="s">
        <v>96</v>
      </c>
      <c r="F315" t="s">
        <v>81</v>
      </c>
      <c r="G315" t="s">
        <v>84</v>
      </c>
      <c r="H315" t="s">
        <v>85</v>
      </c>
      <c r="I315" t="s">
        <v>97</v>
      </c>
    </row>
    <row r="316" spans="1:13" x14ac:dyDescent="0.4">
      <c r="A316">
        <v>2</v>
      </c>
      <c r="B316" t="s">
        <v>142</v>
      </c>
      <c r="C316" t="s">
        <v>43</v>
      </c>
      <c r="D316" t="s">
        <v>44</v>
      </c>
      <c r="E316" t="s">
        <v>94</v>
      </c>
    </row>
    <row r="317" spans="1:13" x14ac:dyDescent="0.4">
      <c r="A317">
        <v>2</v>
      </c>
      <c r="B317" t="s">
        <v>142</v>
      </c>
      <c r="C317" t="s">
        <v>44</v>
      </c>
    </row>
    <row r="318" spans="1:13" x14ac:dyDescent="0.4">
      <c r="A318">
        <v>2</v>
      </c>
      <c r="B318" t="s">
        <v>142</v>
      </c>
      <c r="C318" t="s">
        <v>44</v>
      </c>
      <c r="D318" t="s">
        <v>84</v>
      </c>
    </row>
    <row r="319" spans="1:13" x14ac:dyDescent="0.4">
      <c r="A319">
        <v>2</v>
      </c>
      <c r="B319" t="s">
        <v>142</v>
      </c>
      <c r="C319" t="s">
        <v>44</v>
      </c>
      <c r="D319" t="s">
        <v>83</v>
      </c>
      <c r="E319" t="s">
        <v>84</v>
      </c>
    </row>
    <row r="320" spans="1:13" x14ac:dyDescent="0.4">
      <c r="A320">
        <v>2</v>
      </c>
      <c r="B320" t="s">
        <v>142</v>
      </c>
      <c r="C320" t="s">
        <v>44</v>
      </c>
      <c r="D320" t="s">
        <v>81</v>
      </c>
      <c r="E320" t="s">
        <v>82</v>
      </c>
      <c r="F320" t="s">
        <v>83</v>
      </c>
      <c r="G320" t="s">
        <v>84</v>
      </c>
      <c r="H320" t="s">
        <v>85</v>
      </c>
    </row>
    <row r="321" spans="1:4" x14ac:dyDescent="0.4">
      <c r="A321">
        <v>2</v>
      </c>
      <c r="B321" t="s">
        <v>142</v>
      </c>
      <c r="C321" t="s">
        <v>44</v>
      </c>
      <c r="D321" t="s">
        <v>85</v>
      </c>
    </row>
    <row r="322" spans="1:4" x14ac:dyDescent="0.4">
      <c r="A322">
        <v>2</v>
      </c>
      <c r="B322" t="s">
        <v>142</v>
      </c>
      <c r="C322" t="s">
        <v>44</v>
      </c>
    </row>
    <row r="323" spans="1:4" x14ac:dyDescent="0.4">
      <c r="A323">
        <v>2</v>
      </c>
      <c r="B323" t="s">
        <v>142</v>
      </c>
      <c r="C323" t="s">
        <v>189</v>
      </c>
    </row>
    <row r="324" spans="1:4" x14ac:dyDescent="0.4">
      <c r="A324">
        <v>2</v>
      </c>
      <c r="B324" t="s">
        <v>142</v>
      </c>
      <c r="C324" t="s">
        <v>189</v>
      </c>
    </row>
    <row r="325" spans="1:4" x14ac:dyDescent="0.4">
      <c r="A325">
        <v>2</v>
      </c>
      <c r="B325" t="s">
        <v>142</v>
      </c>
      <c r="C325" t="s">
        <v>189</v>
      </c>
    </row>
    <row r="326" spans="1:4" x14ac:dyDescent="0.4">
      <c r="A326">
        <v>2</v>
      </c>
      <c r="B326" t="s">
        <v>142</v>
      </c>
      <c r="C326" t="s">
        <v>189</v>
      </c>
    </row>
    <row r="327" spans="1:4" x14ac:dyDescent="0.4">
      <c r="A327">
        <v>2</v>
      </c>
      <c r="B327" t="s">
        <v>142</v>
      </c>
      <c r="C327" t="s">
        <v>189</v>
      </c>
    </row>
    <row r="328" spans="1:4" x14ac:dyDescent="0.4">
      <c r="A328">
        <v>2</v>
      </c>
      <c r="B328" t="s">
        <v>142</v>
      </c>
      <c r="C328" t="s">
        <v>189</v>
      </c>
    </row>
    <row r="329" spans="1:4" x14ac:dyDescent="0.4">
      <c r="A329">
        <v>2</v>
      </c>
      <c r="B329" t="s">
        <v>142</v>
      </c>
      <c r="C329" t="s">
        <v>189</v>
      </c>
    </row>
    <row r="330" spans="1:4" x14ac:dyDescent="0.4">
      <c r="A330">
        <v>2</v>
      </c>
      <c r="B330" t="s">
        <v>142</v>
      </c>
      <c r="C330" t="s">
        <v>189</v>
      </c>
    </row>
    <row r="331" spans="1:4" x14ac:dyDescent="0.4">
      <c r="A331">
        <v>2</v>
      </c>
      <c r="B331" t="s">
        <v>1494</v>
      </c>
    </row>
    <row r="332" spans="1:4" x14ac:dyDescent="0.4">
      <c r="A332">
        <v>2</v>
      </c>
      <c r="B332" t="s">
        <v>142</v>
      </c>
    </row>
    <row r="333" spans="1:4" x14ac:dyDescent="0.4">
      <c r="A333">
        <v>2</v>
      </c>
      <c r="B333" t="s">
        <v>142</v>
      </c>
    </row>
    <row r="334" spans="1:4" x14ac:dyDescent="0.4">
      <c r="A334">
        <v>2</v>
      </c>
      <c r="B334" t="s">
        <v>142</v>
      </c>
    </row>
    <row r="335" spans="1:4" x14ac:dyDescent="0.4">
      <c r="A335">
        <v>2</v>
      </c>
      <c r="B335" t="s">
        <v>142</v>
      </c>
    </row>
    <row r="336" spans="1:4" x14ac:dyDescent="0.4">
      <c r="A336">
        <v>2</v>
      </c>
      <c r="B336" t="s">
        <v>142</v>
      </c>
    </row>
    <row r="337" spans="1:2" x14ac:dyDescent="0.4">
      <c r="A337">
        <v>2</v>
      </c>
      <c r="B337" t="s">
        <v>142</v>
      </c>
    </row>
    <row r="338" spans="1:2" x14ac:dyDescent="0.4">
      <c r="A338">
        <v>2</v>
      </c>
      <c r="B338" t="s">
        <v>142</v>
      </c>
    </row>
    <row r="339" spans="1:2" x14ac:dyDescent="0.4">
      <c r="A339">
        <v>2</v>
      </c>
      <c r="B339" t="s">
        <v>142</v>
      </c>
    </row>
    <row r="340" spans="1:2" x14ac:dyDescent="0.4">
      <c r="A340">
        <v>2</v>
      </c>
      <c r="B340" t="s">
        <v>142</v>
      </c>
    </row>
    <row r="341" spans="1:2" x14ac:dyDescent="0.4">
      <c r="A341">
        <v>2</v>
      </c>
      <c r="B341" t="s">
        <v>142</v>
      </c>
    </row>
    <row r="342" spans="1:2" x14ac:dyDescent="0.4">
      <c r="A342">
        <v>2</v>
      </c>
      <c r="B342" t="s">
        <v>142</v>
      </c>
    </row>
    <row r="343" spans="1:2" x14ac:dyDescent="0.4">
      <c r="A343">
        <v>2</v>
      </c>
      <c r="B343" t="s">
        <v>142</v>
      </c>
    </row>
    <row r="344" spans="1:2" x14ac:dyDescent="0.4">
      <c r="A344">
        <v>2</v>
      </c>
      <c r="B344" t="s">
        <v>142</v>
      </c>
    </row>
    <row r="345" spans="1:2" x14ac:dyDescent="0.4">
      <c r="A345">
        <v>2</v>
      </c>
      <c r="B345" t="s">
        <v>142</v>
      </c>
    </row>
    <row r="346" spans="1:2" x14ac:dyDescent="0.4">
      <c r="A346">
        <v>2</v>
      </c>
      <c r="B346" t="s">
        <v>142</v>
      </c>
    </row>
    <row r="347" spans="1:2" x14ac:dyDescent="0.4">
      <c r="A347">
        <v>2</v>
      </c>
      <c r="B347" t="s">
        <v>142</v>
      </c>
    </row>
    <row r="348" spans="1:2" x14ac:dyDescent="0.4">
      <c r="A348">
        <v>2</v>
      </c>
      <c r="B348" t="s">
        <v>142</v>
      </c>
    </row>
    <row r="349" spans="1:2" x14ac:dyDescent="0.4">
      <c r="A349">
        <v>2</v>
      </c>
      <c r="B349" t="s">
        <v>142</v>
      </c>
    </row>
    <row r="350" spans="1:2" x14ac:dyDescent="0.4">
      <c r="A350">
        <v>2</v>
      </c>
      <c r="B350" t="s">
        <v>142</v>
      </c>
    </row>
    <row r="351" spans="1:2" x14ac:dyDescent="0.4">
      <c r="A351">
        <v>2</v>
      </c>
      <c r="B351" t="s">
        <v>142</v>
      </c>
    </row>
    <row r="352" spans="1:2" x14ac:dyDescent="0.4">
      <c r="A352">
        <v>2</v>
      </c>
      <c r="B352" t="s">
        <v>142</v>
      </c>
    </row>
    <row r="353" spans="1:2" x14ac:dyDescent="0.4">
      <c r="A353">
        <v>2</v>
      </c>
      <c r="B353" t="s">
        <v>142</v>
      </c>
    </row>
    <row r="354" spans="1:2" x14ac:dyDescent="0.4">
      <c r="A354">
        <v>2</v>
      </c>
      <c r="B354" t="s">
        <v>142</v>
      </c>
    </row>
    <row r="355" spans="1:2" x14ac:dyDescent="0.4">
      <c r="A355">
        <v>2</v>
      </c>
      <c r="B355" t="s">
        <v>142</v>
      </c>
    </row>
    <row r="356" spans="1:2" x14ac:dyDescent="0.4">
      <c r="A356">
        <v>2</v>
      </c>
      <c r="B356" t="s">
        <v>142</v>
      </c>
    </row>
    <row r="357" spans="1:2" x14ac:dyDescent="0.4">
      <c r="A357">
        <v>2</v>
      </c>
      <c r="B357" t="s">
        <v>142</v>
      </c>
    </row>
    <row r="358" spans="1:2" x14ac:dyDescent="0.4">
      <c r="A358">
        <v>2</v>
      </c>
      <c r="B358" t="s">
        <v>142</v>
      </c>
    </row>
    <row r="359" spans="1:2" x14ac:dyDescent="0.4">
      <c r="A359">
        <v>2</v>
      </c>
      <c r="B359" t="s">
        <v>142</v>
      </c>
    </row>
    <row r="360" spans="1:2" x14ac:dyDescent="0.4">
      <c r="A360">
        <v>2</v>
      </c>
      <c r="B360" t="s">
        <v>142</v>
      </c>
    </row>
    <row r="361" spans="1:2" x14ac:dyDescent="0.4">
      <c r="A361">
        <v>2</v>
      </c>
      <c r="B361" t="s">
        <v>142</v>
      </c>
    </row>
    <row r="362" spans="1:2" x14ac:dyDescent="0.4">
      <c r="A362">
        <v>2</v>
      </c>
      <c r="B362" t="s">
        <v>142</v>
      </c>
    </row>
    <row r="363" spans="1:2" x14ac:dyDescent="0.4">
      <c r="A363">
        <v>2</v>
      </c>
      <c r="B363" t="s">
        <v>142</v>
      </c>
    </row>
    <row r="364" spans="1:2" x14ac:dyDescent="0.4">
      <c r="A364">
        <v>2</v>
      </c>
      <c r="B364" t="s">
        <v>142</v>
      </c>
    </row>
    <row r="365" spans="1:2" x14ac:dyDescent="0.4">
      <c r="A365">
        <v>2</v>
      </c>
      <c r="B365" t="s">
        <v>142</v>
      </c>
    </row>
    <row r="366" spans="1:2" x14ac:dyDescent="0.4">
      <c r="A366">
        <v>2</v>
      </c>
      <c r="B366" t="s">
        <v>142</v>
      </c>
    </row>
    <row r="367" spans="1:2" x14ac:dyDescent="0.4">
      <c r="A367">
        <v>2</v>
      </c>
      <c r="B367" t="s">
        <v>142</v>
      </c>
    </row>
    <row r="368" spans="1:2" x14ac:dyDescent="0.4">
      <c r="A368">
        <v>2</v>
      </c>
      <c r="B368" t="s">
        <v>142</v>
      </c>
    </row>
    <row r="369" spans="1:2" x14ac:dyDescent="0.4">
      <c r="A369">
        <v>2</v>
      </c>
      <c r="B369" t="s">
        <v>142</v>
      </c>
    </row>
    <row r="370" spans="1:2" x14ac:dyDescent="0.4">
      <c r="A370">
        <v>2</v>
      </c>
      <c r="B370" t="s">
        <v>142</v>
      </c>
    </row>
    <row r="371" spans="1:2" x14ac:dyDescent="0.4">
      <c r="A371">
        <v>2</v>
      </c>
      <c r="B371" t="s">
        <v>142</v>
      </c>
    </row>
    <row r="372" spans="1:2" x14ac:dyDescent="0.4">
      <c r="A372">
        <v>2</v>
      </c>
      <c r="B372" t="s">
        <v>142</v>
      </c>
    </row>
    <row r="373" spans="1:2" x14ac:dyDescent="0.4">
      <c r="A373">
        <v>2</v>
      </c>
      <c r="B373" t="s">
        <v>142</v>
      </c>
    </row>
    <row r="374" spans="1:2" x14ac:dyDescent="0.4">
      <c r="A374">
        <v>2</v>
      </c>
      <c r="B374" t="s">
        <v>142</v>
      </c>
    </row>
    <row r="375" spans="1:2" x14ac:dyDescent="0.4">
      <c r="A375">
        <v>2</v>
      </c>
      <c r="B375" t="s">
        <v>142</v>
      </c>
    </row>
    <row r="376" spans="1:2" x14ac:dyDescent="0.4">
      <c r="A376">
        <v>2</v>
      </c>
      <c r="B376" t="s">
        <v>142</v>
      </c>
    </row>
    <row r="377" spans="1:2" x14ac:dyDescent="0.4">
      <c r="A377">
        <v>2</v>
      </c>
      <c r="B377" t="s">
        <v>142</v>
      </c>
    </row>
    <row r="378" spans="1:2" x14ac:dyDescent="0.4">
      <c r="A378">
        <v>2</v>
      </c>
      <c r="B378" t="s">
        <v>142</v>
      </c>
    </row>
    <row r="379" spans="1:2" x14ac:dyDescent="0.4">
      <c r="A379">
        <v>2</v>
      </c>
      <c r="B379" t="s">
        <v>142</v>
      </c>
    </row>
    <row r="380" spans="1:2" x14ac:dyDescent="0.4">
      <c r="A380">
        <v>2</v>
      </c>
      <c r="B380" t="s">
        <v>142</v>
      </c>
    </row>
    <row r="381" spans="1:2" x14ac:dyDescent="0.4">
      <c r="A381">
        <v>2</v>
      </c>
      <c r="B381" t="s">
        <v>142</v>
      </c>
    </row>
    <row r="382" spans="1:2" x14ac:dyDescent="0.4">
      <c r="A382">
        <v>2</v>
      </c>
      <c r="B382" t="s">
        <v>142</v>
      </c>
    </row>
    <row r="383" spans="1:2" x14ac:dyDescent="0.4">
      <c r="A383">
        <v>2</v>
      </c>
      <c r="B383" t="s">
        <v>142</v>
      </c>
    </row>
    <row r="384" spans="1:2" x14ac:dyDescent="0.4">
      <c r="A384">
        <v>2</v>
      </c>
      <c r="B384" t="s">
        <v>142</v>
      </c>
    </row>
    <row r="385" spans="1:2" x14ac:dyDescent="0.4">
      <c r="A385">
        <v>2</v>
      </c>
      <c r="B385" t="s">
        <v>142</v>
      </c>
    </row>
    <row r="386" spans="1:2" x14ac:dyDescent="0.4">
      <c r="A386">
        <v>2</v>
      </c>
      <c r="B386" t="s">
        <v>142</v>
      </c>
    </row>
    <row r="387" spans="1:2" x14ac:dyDescent="0.4">
      <c r="A387">
        <v>2</v>
      </c>
      <c r="B387" t="s">
        <v>142</v>
      </c>
    </row>
    <row r="388" spans="1:2" x14ac:dyDescent="0.4">
      <c r="A388">
        <v>2</v>
      </c>
      <c r="B388" t="s">
        <v>142</v>
      </c>
    </row>
    <row r="389" spans="1:2" x14ac:dyDescent="0.4">
      <c r="A389">
        <v>2</v>
      </c>
      <c r="B389" t="s">
        <v>142</v>
      </c>
    </row>
    <row r="390" spans="1:2" x14ac:dyDescent="0.4">
      <c r="A390">
        <v>2</v>
      </c>
      <c r="B390" t="s">
        <v>142</v>
      </c>
    </row>
    <row r="391" spans="1:2" x14ac:dyDescent="0.4">
      <c r="A391">
        <v>2</v>
      </c>
      <c r="B391" t="s">
        <v>142</v>
      </c>
    </row>
    <row r="392" spans="1:2" x14ac:dyDescent="0.4">
      <c r="A392">
        <v>2</v>
      </c>
      <c r="B392" t="s">
        <v>142</v>
      </c>
    </row>
    <row r="393" spans="1:2" x14ac:dyDescent="0.4">
      <c r="A393">
        <v>2</v>
      </c>
      <c r="B393" t="s">
        <v>142</v>
      </c>
    </row>
    <row r="394" spans="1:2" x14ac:dyDescent="0.4">
      <c r="A394">
        <v>2</v>
      </c>
      <c r="B394" t="s">
        <v>142</v>
      </c>
    </row>
    <row r="395" spans="1:2" x14ac:dyDescent="0.4">
      <c r="A395">
        <v>2</v>
      </c>
      <c r="B395" t="s">
        <v>142</v>
      </c>
    </row>
    <row r="396" spans="1:2" x14ac:dyDescent="0.4">
      <c r="A396">
        <v>2</v>
      </c>
      <c r="B396" t="s">
        <v>142</v>
      </c>
    </row>
    <row r="397" spans="1:2" x14ac:dyDescent="0.4">
      <c r="A397">
        <v>2</v>
      </c>
      <c r="B397" t="s">
        <v>142</v>
      </c>
    </row>
    <row r="398" spans="1:2" x14ac:dyDescent="0.4">
      <c r="A398">
        <v>2</v>
      </c>
      <c r="B398" t="s">
        <v>142</v>
      </c>
    </row>
    <row r="399" spans="1:2" x14ac:dyDescent="0.4">
      <c r="A399">
        <v>2</v>
      </c>
      <c r="B399" t="s">
        <v>142</v>
      </c>
    </row>
    <row r="400" spans="1:2" x14ac:dyDescent="0.4">
      <c r="A400">
        <v>2</v>
      </c>
      <c r="B400" t="s">
        <v>142</v>
      </c>
    </row>
    <row r="401" spans="1:2" x14ac:dyDescent="0.4">
      <c r="A401">
        <v>2</v>
      </c>
      <c r="B401" t="s">
        <v>142</v>
      </c>
    </row>
    <row r="402" spans="1:2" x14ac:dyDescent="0.4">
      <c r="A402">
        <v>2</v>
      </c>
      <c r="B402" t="s">
        <v>142</v>
      </c>
    </row>
    <row r="403" spans="1:2" x14ac:dyDescent="0.4">
      <c r="A403">
        <v>2</v>
      </c>
      <c r="B403" t="s">
        <v>142</v>
      </c>
    </row>
    <row r="404" spans="1:2" x14ac:dyDescent="0.4">
      <c r="A404">
        <v>2</v>
      </c>
      <c r="B404" t="s">
        <v>142</v>
      </c>
    </row>
    <row r="405" spans="1:2" x14ac:dyDescent="0.4">
      <c r="A405">
        <v>2</v>
      </c>
      <c r="B405" t="s">
        <v>142</v>
      </c>
    </row>
    <row r="406" spans="1:2" x14ac:dyDescent="0.4">
      <c r="A406">
        <v>2</v>
      </c>
      <c r="B406" t="s">
        <v>142</v>
      </c>
    </row>
    <row r="407" spans="1:2" x14ac:dyDescent="0.4">
      <c r="A407">
        <v>2</v>
      </c>
      <c r="B407" t="s">
        <v>142</v>
      </c>
    </row>
    <row r="408" spans="1:2" x14ac:dyDescent="0.4">
      <c r="A408">
        <v>2</v>
      </c>
      <c r="B408" t="s">
        <v>142</v>
      </c>
    </row>
    <row r="409" spans="1:2" x14ac:dyDescent="0.4">
      <c r="A409">
        <v>2</v>
      </c>
      <c r="B409" t="s">
        <v>142</v>
      </c>
    </row>
    <row r="410" spans="1:2" x14ac:dyDescent="0.4">
      <c r="A410">
        <v>2</v>
      </c>
      <c r="B410" t="s">
        <v>142</v>
      </c>
    </row>
    <row r="411" spans="1:2" x14ac:dyDescent="0.4">
      <c r="A411">
        <v>2</v>
      </c>
      <c r="B411" t="s">
        <v>142</v>
      </c>
    </row>
    <row r="412" spans="1:2" x14ac:dyDescent="0.4">
      <c r="A412">
        <v>2</v>
      </c>
      <c r="B412" t="s">
        <v>142</v>
      </c>
    </row>
    <row r="413" spans="1:2" x14ac:dyDescent="0.4">
      <c r="A413">
        <v>2</v>
      </c>
      <c r="B413" t="s">
        <v>142</v>
      </c>
    </row>
    <row r="414" spans="1:2" x14ac:dyDescent="0.4">
      <c r="A414">
        <v>2</v>
      </c>
      <c r="B414" t="s">
        <v>142</v>
      </c>
    </row>
    <row r="415" spans="1:2" x14ac:dyDescent="0.4">
      <c r="A415">
        <v>2</v>
      </c>
      <c r="B415" t="s">
        <v>142</v>
      </c>
    </row>
    <row r="416" spans="1:2" x14ac:dyDescent="0.4">
      <c r="A416">
        <v>2</v>
      </c>
      <c r="B416" t="s">
        <v>142</v>
      </c>
    </row>
    <row r="417" spans="1:19" x14ac:dyDescent="0.4">
      <c r="A417">
        <v>2</v>
      </c>
      <c r="B417" t="s">
        <v>142</v>
      </c>
    </row>
    <row r="418" spans="1:19" x14ac:dyDescent="0.4">
      <c r="A418">
        <v>2</v>
      </c>
      <c r="B418" t="s">
        <v>142</v>
      </c>
    </row>
    <row r="419" spans="1:19" x14ac:dyDescent="0.4">
      <c r="A419">
        <v>2</v>
      </c>
      <c r="B419" t="s">
        <v>142</v>
      </c>
    </row>
    <row r="420" spans="1:19" x14ac:dyDescent="0.4">
      <c r="A420">
        <v>2</v>
      </c>
      <c r="B420" t="s">
        <v>142</v>
      </c>
    </row>
    <row r="421" spans="1:19" x14ac:dyDescent="0.4">
      <c r="A421">
        <v>2</v>
      </c>
      <c r="B421" t="s">
        <v>142</v>
      </c>
    </row>
    <row r="422" spans="1:19" x14ac:dyDescent="0.4">
      <c r="A422">
        <v>3</v>
      </c>
      <c r="B422" t="s">
        <v>55</v>
      </c>
      <c r="C422" t="s">
        <v>77</v>
      </c>
      <c r="D422" t="s">
        <v>78</v>
      </c>
      <c r="E422" t="s">
        <v>43</v>
      </c>
    </row>
    <row r="423" spans="1:19" x14ac:dyDescent="0.4">
      <c r="A423">
        <v>3</v>
      </c>
      <c r="B423" t="s">
        <v>55</v>
      </c>
      <c r="C423" t="s">
        <v>77</v>
      </c>
      <c r="D423" t="s">
        <v>78</v>
      </c>
      <c r="E423" t="s">
        <v>79</v>
      </c>
      <c r="F423" t="s">
        <v>80</v>
      </c>
      <c r="G423" t="s">
        <v>43</v>
      </c>
      <c r="H423" t="s">
        <v>44</v>
      </c>
      <c r="I423" t="s">
        <v>94</v>
      </c>
      <c r="J423" t="s">
        <v>95</v>
      </c>
      <c r="K423" t="s">
        <v>96</v>
      </c>
      <c r="L423" t="s">
        <v>81</v>
      </c>
      <c r="M423" t="s">
        <v>82</v>
      </c>
      <c r="N423" t="s">
        <v>83</v>
      </c>
      <c r="O423" t="s">
        <v>84</v>
      </c>
      <c r="P423" t="s">
        <v>85</v>
      </c>
      <c r="Q423" t="s">
        <v>97</v>
      </c>
    </row>
    <row r="424" spans="1:19" x14ac:dyDescent="0.4">
      <c r="A424">
        <v>3</v>
      </c>
      <c r="B424" t="s">
        <v>55</v>
      </c>
      <c r="C424" t="s">
        <v>77</v>
      </c>
      <c r="D424" t="s">
        <v>78</v>
      </c>
      <c r="E424" t="s">
        <v>79</v>
      </c>
      <c r="F424" t="s">
        <v>80</v>
      </c>
      <c r="G424" t="s">
        <v>43</v>
      </c>
      <c r="H424" t="s">
        <v>96</v>
      </c>
      <c r="I424" t="s">
        <v>81</v>
      </c>
      <c r="J424" t="s">
        <v>83</v>
      </c>
      <c r="K424" t="s">
        <v>97</v>
      </c>
    </row>
    <row r="425" spans="1:19" x14ac:dyDescent="0.4">
      <c r="A425">
        <v>3</v>
      </c>
      <c r="B425" t="s">
        <v>55</v>
      </c>
      <c r="C425" t="s">
        <v>77</v>
      </c>
      <c r="D425" t="s">
        <v>78</v>
      </c>
      <c r="E425" t="s">
        <v>79</v>
      </c>
      <c r="F425" t="s">
        <v>84</v>
      </c>
      <c r="G425" t="s">
        <v>85</v>
      </c>
    </row>
    <row r="426" spans="1:19" x14ac:dyDescent="0.4">
      <c r="A426">
        <v>3</v>
      </c>
      <c r="B426" t="s">
        <v>55</v>
      </c>
      <c r="C426" t="s">
        <v>77</v>
      </c>
      <c r="D426" t="s">
        <v>79</v>
      </c>
      <c r="E426" t="s">
        <v>43</v>
      </c>
      <c r="F426" t="s">
        <v>82</v>
      </c>
    </row>
    <row r="427" spans="1:19" x14ac:dyDescent="0.4">
      <c r="A427">
        <v>3</v>
      </c>
      <c r="B427" t="s">
        <v>55</v>
      </c>
      <c r="C427" t="s">
        <v>77</v>
      </c>
      <c r="D427" t="s">
        <v>78</v>
      </c>
      <c r="E427" t="s">
        <v>79</v>
      </c>
      <c r="F427" t="s">
        <v>80</v>
      </c>
      <c r="G427" t="s">
        <v>93</v>
      </c>
      <c r="H427" t="s">
        <v>43</v>
      </c>
      <c r="I427" t="s">
        <v>44</v>
      </c>
      <c r="J427" t="s">
        <v>94</v>
      </c>
      <c r="K427" t="s">
        <v>95</v>
      </c>
      <c r="L427" t="s">
        <v>96</v>
      </c>
      <c r="M427" t="s">
        <v>81</v>
      </c>
      <c r="N427" t="s">
        <v>82</v>
      </c>
      <c r="O427" t="s">
        <v>83</v>
      </c>
      <c r="P427" t="s">
        <v>84</v>
      </c>
      <c r="Q427" t="s">
        <v>85</v>
      </c>
      <c r="R427" t="s">
        <v>97</v>
      </c>
      <c r="S427" t="s">
        <v>174</v>
      </c>
    </row>
    <row r="428" spans="1:19" x14ac:dyDescent="0.4">
      <c r="A428">
        <v>3</v>
      </c>
      <c r="B428" t="s">
        <v>55</v>
      </c>
      <c r="C428" t="s">
        <v>77</v>
      </c>
      <c r="D428" t="s">
        <v>78</v>
      </c>
      <c r="E428" t="s">
        <v>43</v>
      </c>
      <c r="F428" t="s">
        <v>44</v>
      </c>
      <c r="G428" t="s">
        <v>85</v>
      </c>
    </row>
    <row r="429" spans="1:19" x14ac:dyDescent="0.4">
      <c r="A429">
        <v>3</v>
      </c>
      <c r="B429" t="s">
        <v>55</v>
      </c>
      <c r="C429" t="s">
        <v>77</v>
      </c>
      <c r="D429" t="s">
        <v>79</v>
      </c>
      <c r="E429" t="s">
        <v>80</v>
      </c>
      <c r="F429" t="s">
        <v>43</v>
      </c>
      <c r="G429" t="s">
        <v>96</v>
      </c>
      <c r="H429" t="s">
        <v>84</v>
      </c>
      <c r="I429" t="s">
        <v>85</v>
      </c>
      <c r="J429" t="s">
        <v>97</v>
      </c>
      <c r="K429" t="s">
        <v>174</v>
      </c>
    </row>
    <row r="430" spans="1:19" x14ac:dyDescent="0.4">
      <c r="A430">
        <v>3</v>
      </c>
      <c r="B430" t="s">
        <v>55</v>
      </c>
      <c r="C430" t="s">
        <v>77</v>
      </c>
      <c r="D430" t="s">
        <v>44</v>
      </c>
      <c r="E430" t="s">
        <v>84</v>
      </c>
      <c r="F430" t="s">
        <v>85</v>
      </c>
    </row>
    <row r="431" spans="1:19" x14ac:dyDescent="0.4">
      <c r="A431">
        <v>3</v>
      </c>
      <c r="B431" t="s">
        <v>55</v>
      </c>
      <c r="C431" t="s">
        <v>77</v>
      </c>
      <c r="D431" t="s">
        <v>79</v>
      </c>
      <c r="E431" t="s">
        <v>84</v>
      </c>
      <c r="F431" t="s">
        <v>85</v>
      </c>
    </row>
    <row r="432" spans="1:19" x14ac:dyDescent="0.4">
      <c r="A432">
        <v>3</v>
      </c>
      <c r="B432" t="s">
        <v>55</v>
      </c>
      <c r="C432" t="s">
        <v>77</v>
      </c>
    </row>
    <row r="433" spans="1:19" x14ac:dyDescent="0.4">
      <c r="A433">
        <v>3</v>
      </c>
      <c r="B433" t="s">
        <v>55</v>
      </c>
      <c r="C433" t="s">
        <v>77</v>
      </c>
      <c r="D433" t="s">
        <v>84</v>
      </c>
      <c r="E433" t="s">
        <v>85</v>
      </c>
      <c r="F433" t="s">
        <v>189</v>
      </c>
    </row>
    <row r="434" spans="1:19" x14ac:dyDescent="0.4">
      <c r="A434">
        <v>3</v>
      </c>
      <c r="B434" t="s">
        <v>55</v>
      </c>
      <c r="C434" t="s">
        <v>77</v>
      </c>
      <c r="D434" t="s">
        <v>78</v>
      </c>
      <c r="E434" t="s">
        <v>79</v>
      </c>
      <c r="F434" t="s">
        <v>80</v>
      </c>
      <c r="G434" t="s">
        <v>43</v>
      </c>
      <c r="H434" t="s">
        <v>94</v>
      </c>
      <c r="I434" t="s">
        <v>83</v>
      </c>
      <c r="J434" t="s">
        <v>84</v>
      </c>
      <c r="K434" t="s">
        <v>85</v>
      </c>
      <c r="L434" t="s">
        <v>97</v>
      </c>
      <c r="M434" t="s">
        <v>174</v>
      </c>
    </row>
    <row r="435" spans="1:19" x14ac:dyDescent="0.4">
      <c r="A435">
        <v>3</v>
      </c>
      <c r="B435" t="s">
        <v>55</v>
      </c>
      <c r="C435" t="s">
        <v>77</v>
      </c>
      <c r="D435" t="s">
        <v>78</v>
      </c>
      <c r="E435" t="s">
        <v>81</v>
      </c>
    </row>
    <row r="436" spans="1:19" x14ac:dyDescent="0.4">
      <c r="A436">
        <v>3</v>
      </c>
      <c r="B436" t="s">
        <v>55</v>
      </c>
      <c r="C436" t="s">
        <v>77</v>
      </c>
      <c r="D436" t="s">
        <v>78</v>
      </c>
      <c r="E436" t="s">
        <v>84</v>
      </c>
      <c r="F436" t="s">
        <v>85</v>
      </c>
    </row>
    <row r="437" spans="1:19" x14ac:dyDescent="0.4">
      <c r="A437">
        <v>3</v>
      </c>
      <c r="B437" t="s">
        <v>55</v>
      </c>
      <c r="C437" t="s">
        <v>77</v>
      </c>
      <c r="D437" t="s">
        <v>78</v>
      </c>
    </row>
    <row r="438" spans="1:19" x14ac:dyDescent="0.4">
      <c r="A438">
        <v>3</v>
      </c>
      <c r="B438" t="s">
        <v>55</v>
      </c>
      <c r="C438" t="s">
        <v>77</v>
      </c>
      <c r="D438" t="s">
        <v>80</v>
      </c>
    </row>
    <row r="439" spans="1:19" x14ac:dyDescent="0.4">
      <c r="A439">
        <v>3</v>
      </c>
      <c r="B439" t="s">
        <v>55</v>
      </c>
      <c r="C439" t="s">
        <v>77</v>
      </c>
      <c r="D439" t="s">
        <v>78</v>
      </c>
    </row>
    <row r="440" spans="1:19" x14ac:dyDescent="0.4">
      <c r="A440">
        <v>3</v>
      </c>
      <c r="B440" t="s">
        <v>55</v>
      </c>
      <c r="C440" t="s">
        <v>77</v>
      </c>
      <c r="D440" t="s">
        <v>94</v>
      </c>
      <c r="E440" t="s">
        <v>95</v>
      </c>
      <c r="F440" t="s">
        <v>96</v>
      </c>
      <c r="G440" t="s">
        <v>84</v>
      </c>
      <c r="H440" t="s">
        <v>85</v>
      </c>
    </row>
    <row r="441" spans="1:19" x14ac:dyDescent="0.4">
      <c r="A441">
        <v>3</v>
      </c>
      <c r="B441" t="s">
        <v>55</v>
      </c>
      <c r="C441" t="s">
        <v>77</v>
      </c>
      <c r="D441" t="s">
        <v>78</v>
      </c>
      <c r="E441" t="s">
        <v>79</v>
      </c>
      <c r="F441" t="s">
        <v>43</v>
      </c>
      <c r="G441" t="s">
        <v>96</v>
      </c>
      <c r="H441" t="s">
        <v>83</v>
      </c>
      <c r="I441" t="s">
        <v>84</v>
      </c>
      <c r="J441" t="s">
        <v>85</v>
      </c>
    </row>
    <row r="442" spans="1:19" x14ac:dyDescent="0.4">
      <c r="A442">
        <v>3</v>
      </c>
      <c r="B442" t="s">
        <v>55</v>
      </c>
      <c r="C442" t="s">
        <v>77</v>
      </c>
      <c r="D442" t="s">
        <v>78</v>
      </c>
      <c r="E442" t="s">
        <v>79</v>
      </c>
      <c r="F442" t="s">
        <v>80</v>
      </c>
      <c r="G442" t="s">
        <v>93</v>
      </c>
      <c r="H442" t="s">
        <v>43</v>
      </c>
      <c r="I442" t="s">
        <v>44</v>
      </c>
      <c r="J442" t="s">
        <v>94</v>
      </c>
      <c r="K442" t="s">
        <v>95</v>
      </c>
      <c r="L442" t="s">
        <v>96</v>
      </c>
      <c r="M442" t="s">
        <v>81</v>
      </c>
      <c r="N442" t="s">
        <v>82</v>
      </c>
      <c r="O442" t="s">
        <v>83</v>
      </c>
      <c r="P442" t="s">
        <v>84</v>
      </c>
      <c r="Q442" t="s">
        <v>85</v>
      </c>
      <c r="R442" t="s">
        <v>97</v>
      </c>
      <c r="S442" t="s">
        <v>174</v>
      </c>
    </row>
    <row r="443" spans="1:19" x14ac:dyDescent="0.4">
      <c r="A443">
        <v>3</v>
      </c>
      <c r="B443" t="s">
        <v>55</v>
      </c>
      <c r="C443" t="s">
        <v>81</v>
      </c>
      <c r="D443" t="s">
        <v>84</v>
      </c>
      <c r="E443" t="s">
        <v>85</v>
      </c>
    </row>
    <row r="444" spans="1:19" x14ac:dyDescent="0.4">
      <c r="A444">
        <v>3</v>
      </c>
      <c r="B444" t="s">
        <v>55</v>
      </c>
      <c r="C444" t="s">
        <v>81</v>
      </c>
      <c r="D444" t="s">
        <v>84</v>
      </c>
    </row>
    <row r="445" spans="1:19" x14ac:dyDescent="0.4">
      <c r="A445">
        <v>3</v>
      </c>
      <c r="B445" t="s">
        <v>55</v>
      </c>
      <c r="C445" t="s">
        <v>81</v>
      </c>
      <c r="D445" t="s">
        <v>85</v>
      </c>
    </row>
    <row r="446" spans="1:19" x14ac:dyDescent="0.4">
      <c r="A446">
        <v>3</v>
      </c>
      <c r="B446" t="s">
        <v>55</v>
      </c>
      <c r="C446" t="s">
        <v>81</v>
      </c>
      <c r="D446" t="s">
        <v>82</v>
      </c>
      <c r="E446" t="s">
        <v>85</v>
      </c>
    </row>
    <row r="447" spans="1:19" x14ac:dyDescent="0.4">
      <c r="A447">
        <v>3</v>
      </c>
      <c r="B447" t="s">
        <v>55</v>
      </c>
      <c r="C447" t="s">
        <v>81</v>
      </c>
      <c r="D447" t="s">
        <v>82</v>
      </c>
      <c r="E447" t="s">
        <v>84</v>
      </c>
      <c r="F447" t="s">
        <v>85</v>
      </c>
    </row>
    <row r="448" spans="1:19" x14ac:dyDescent="0.4">
      <c r="A448">
        <v>3</v>
      </c>
      <c r="B448" t="s">
        <v>55</v>
      </c>
      <c r="C448" t="s">
        <v>81</v>
      </c>
      <c r="D448" t="s">
        <v>84</v>
      </c>
      <c r="E448" t="s">
        <v>85</v>
      </c>
    </row>
    <row r="449" spans="1:5" x14ac:dyDescent="0.4">
      <c r="A449">
        <v>3</v>
      </c>
      <c r="B449" t="s">
        <v>55</v>
      </c>
      <c r="C449" t="s">
        <v>81</v>
      </c>
    </row>
    <row r="450" spans="1:5" x14ac:dyDescent="0.4">
      <c r="A450">
        <v>3</v>
      </c>
      <c r="B450" t="s">
        <v>55</v>
      </c>
      <c r="C450" t="s">
        <v>81</v>
      </c>
    </row>
    <row r="451" spans="1:5" x14ac:dyDescent="0.4">
      <c r="A451">
        <v>3</v>
      </c>
      <c r="B451" t="s">
        <v>55</v>
      </c>
      <c r="C451" t="s">
        <v>81</v>
      </c>
    </row>
    <row r="452" spans="1:5" x14ac:dyDescent="0.4">
      <c r="A452">
        <v>3</v>
      </c>
      <c r="B452" t="s">
        <v>55</v>
      </c>
      <c r="C452" t="s">
        <v>81</v>
      </c>
    </row>
    <row r="453" spans="1:5" x14ac:dyDescent="0.4">
      <c r="A453">
        <v>3</v>
      </c>
      <c r="B453" t="s">
        <v>55</v>
      </c>
      <c r="C453" t="s">
        <v>81</v>
      </c>
      <c r="D453" t="s">
        <v>85</v>
      </c>
    </row>
    <row r="454" spans="1:5" x14ac:dyDescent="0.4">
      <c r="A454">
        <v>3</v>
      </c>
      <c r="B454" t="s">
        <v>55</v>
      </c>
      <c r="C454" t="s">
        <v>81</v>
      </c>
      <c r="D454" t="s">
        <v>84</v>
      </c>
      <c r="E454" t="s">
        <v>85</v>
      </c>
    </row>
    <row r="455" spans="1:5" x14ac:dyDescent="0.4">
      <c r="A455">
        <v>3</v>
      </c>
      <c r="B455" t="s">
        <v>55</v>
      </c>
      <c r="C455" t="s">
        <v>81</v>
      </c>
      <c r="D455" t="s">
        <v>84</v>
      </c>
      <c r="E455" t="s">
        <v>85</v>
      </c>
    </row>
    <row r="456" spans="1:5" x14ac:dyDescent="0.4">
      <c r="A456">
        <v>3</v>
      </c>
      <c r="B456" t="s">
        <v>55</v>
      </c>
      <c r="C456" t="s">
        <v>81</v>
      </c>
      <c r="D456" t="s">
        <v>82</v>
      </c>
    </row>
    <row r="457" spans="1:5" x14ac:dyDescent="0.4">
      <c r="A457">
        <v>3</v>
      </c>
      <c r="B457" t="s">
        <v>55</v>
      </c>
      <c r="C457" t="s">
        <v>81</v>
      </c>
      <c r="D457" t="s">
        <v>84</v>
      </c>
    </row>
    <row r="458" spans="1:5" x14ac:dyDescent="0.4">
      <c r="A458">
        <v>3</v>
      </c>
      <c r="B458" t="s">
        <v>55</v>
      </c>
      <c r="C458" t="s">
        <v>82</v>
      </c>
    </row>
    <row r="459" spans="1:5" x14ac:dyDescent="0.4">
      <c r="A459">
        <v>3</v>
      </c>
      <c r="B459" t="s">
        <v>55</v>
      </c>
      <c r="C459" t="s">
        <v>82</v>
      </c>
    </row>
    <row r="460" spans="1:5" x14ac:dyDescent="0.4">
      <c r="A460">
        <v>3</v>
      </c>
      <c r="B460" t="s">
        <v>55</v>
      </c>
      <c r="C460" t="s">
        <v>82</v>
      </c>
      <c r="D460" t="s">
        <v>83</v>
      </c>
    </row>
    <row r="461" spans="1:5" x14ac:dyDescent="0.4">
      <c r="A461">
        <v>3</v>
      </c>
      <c r="B461" t="s">
        <v>55</v>
      </c>
      <c r="C461" t="s">
        <v>82</v>
      </c>
      <c r="D461" t="s">
        <v>84</v>
      </c>
      <c r="E461" t="s">
        <v>85</v>
      </c>
    </row>
    <row r="462" spans="1:5" x14ac:dyDescent="0.4">
      <c r="A462">
        <v>3</v>
      </c>
      <c r="B462" t="s">
        <v>55</v>
      </c>
      <c r="C462" t="s">
        <v>82</v>
      </c>
      <c r="D462" t="s">
        <v>84</v>
      </c>
    </row>
    <row r="463" spans="1:5" x14ac:dyDescent="0.4">
      <c r="A463">
        <v>3</v>
      </c>
      <c r="B463" t="s">
        <v>55</v>
      </c>
      <c r="C463" t="s">
        <v>82</v>
      </c>
      <c r="D463" t="s">
        <v>85</v>
      </c>
    </row>
    <row r="464" spans="1:5" x14ac:dyDescent="0.4">
      <c r="A464">
        <v>3</v>
      </c>
      <c r="B464" t="s">
        <v>55</v>
      </c>
      <c r="C464" t="s">
        <v>82</v>
      </c>
      <c r="D464" t="s">
        <v>189</v>
      </c>
    </row>
    <row r="465" spans="1:5" x14ac:dyDescent="0.4">
      <c r="A465">
        <v>3</v>
      </c>
      <c r="B465" t="s">
        <v>55</v>
      </c>
      <c r="C465" t="s">
        <v>82</v>
      </c>
    </row>
    <row r="466" spans="1:5" x14ac:dyDescent="0.4">
      <c r="A466">
        <v>3</v>
      </c>
      <c r="B466" t="s">
        <v>55</v>
      </c>
      <c r="C466" t="s">
        <v>82</v>
      </c>
      <c r="D466" t="s">
        <v>84</v>
      </c>
      <c r="E466" t="s">
        <v>85</v>
      </c>
    </row>
    <row r="467" spans="1:5" x14ac:dyDescent="0.4">
      <c r="A467">
        <v>3</v>
      </c>
      <c r="B467" t="s">
        <v>55</v>
      </c>
      <c r="C467" t="s">
        <v>82</v>
      </c>
    </row>
    <row r="468" spans="1:5" x14ac:dyDescent="0.4">
      <c r="A468">
        <v>3</v>
      </c>
      <c r="B468" t="s">
        <v>55</v>
      </c>
      <c r="C468" t="s">
        <v>82</v>
      </c>
    </row>
    <row r="469" spans="1:5" x14ac:dyDescent="0.4">
      <c r="A469">
        <v>3</v>
      </c>
      <c r="B469" t="s">
        <v>55</v>
      </c>
      <c r="C469" t="s">
        <v>82</v>
      </c>
    </row>
    <row r="470" spans="1:5" x14ac:dyDescent="0.4">
      <c r="A470">
        <v>3</v>
      </c>
      <c r="B470" t="s">
        <v>55</v>
      </c>
      <c r="C470" t="s">
        <v>82</v>
      </c>
      <c r="D470" t="s">
        <v>84</v>
      </c>
    </row>
    <row r="471" spans="1:5" x14ac:dyDescent="0.4">
      <c r="A471">
        <v>3</v>
      </c>
      <c r="B471" t="s">
        <v>55</v>
      </c>
      <c r="C471" t="s">
        <v>83</v>
      </c>
      <c r="D471" t="s">
        <v>84</v>
      </c>
      <c r="E471" t="s">
        <v>85</v>
      </c>
    </row>
    <row r="472" spans="1:5" x14ac:dyDescent="0.4">
      <c r="A472">
        <v>3</v>
      </c>
      <c r="B472" t="s">
        <v>55</v>
      </c>
      <c r="C472" t="s">
        <v>83</v>
      </c>
    </row>
    <row r="473" spans="1:5" x14ac:dyDescent="0.4">
      <c r="A473">
        <v>3</v>
      </c>
      <c r="B473" t="s">
        <v>55</v>
      </c>
      <c r="C473" t="s">
        <v>83</v>
      </c>
    </row>
    <row r="474" spans="1:5" x14ac:dyDescent="0.4">
      <c r="A474">
        <v>3</v>
      </c>
      <c r="B474" t="s">
        <v>55</v>
      </c>
      <c r="C474" t="s">
        <v>83</v>
      </c>
      <c r="D474" t="s">
        <v>84</v>
      </c>
      <c r="E474" t="s">
        <v>85</v>
      </c>
    </row>
    <row r="475" spans="1:5" x14ac:dyDescent="0.4">
      <c r="A475">
        <v>3</v>
      </c>
      <c r="B475" t="s">
        <v>55</v>
      </c>
      <c r="C475" t="s">
        <v>84</v>
      </c>
    </row>
    <row r="476" spans="1:5" x14ac:dyDescent="0.4">
      <c r="A476">
        <v>3</v>
      </c>
      <c r="B476" t="s">
        <v>55</v>
      </c>
      <c r="C476" t="s">
        <v>84</v>
      </c>
      <c r="D476" t="s">
        <v>85</v>
      </c>
    </row>
    <row r="477" spans="1:5" x14ac:dyDescent="0.4">
      <c r="A477">
        <v>3</v>
      </c>
      <c r="B477" t="s">
        <v>55</v>
      </c>
      <c r="C477" t="s">
        <v>84</v>
      </c>
    </row>
    <row r="478" spans="1:5" x14ac:dyDescent="0.4">
      <c r="A478">
        <v>3</v>
      </c>
      <c r="B478" t="s">
        <v>55</v>
      </c>
      <c r="C478" t="s">
        <v>84</v>
      </c>
      <c r="D478" t="s">
        <v>85</v>
      </c>
    </row>
    <row r="479" spans="1:5" x14ac:dyDescent="0.4">
      <c r="A479">
        <v>3</v>
      </c>
      <c r="B479" t="s">
        <v>55</v>
      </c>
      <c r="C479" t="s">
        <v>84</v>
      </c>
      <c r="D479" t="s">
        <v>85</v>
      </c>
    </row>
    <row r="480" spans="1:5" x14ac:dyDescent="0.4">
      <c r="A480">
        <v>3</v>
      </c>
      <c r="B480" t="s">
        <v>55</v>
      </c>
      <c r="C480" t="s">
        <v>84</v>
      </c>
    </row>
    <row r="481" spans="1:10" x14ac:dyDescent="0.4">
      <c r="A481">
        <v>3</v>
      </c>
      <c r="B481" t="s">
        <v>55</v>
      </c>
      <c r="C481" t="s">
        <v>84</v>
      </c>
    </row>
    <row r="482" spans="1:10" x14ac:dyDescent="0.4">
      <c r="A482">
        <v>3</v>
      </c>
      <c r="B482" t="s">
        <v>55</v>
      </c>
      <c r="C482" t="s">
        <v>84</v>
      </c>
    </row>
    <row r="483" spans="1:10" x14ac:dyDescent="0.4">
      <c r="A483">
        <v>3</v>
      </c>
      <c r="B483" t="s">
        <v>55</v>
      </c>
      <c r="C483" t="s">
        <v>84</v>
      </c>
    </row>
    <row r="484" spans="1:10" x14ac:dyDescent="0.4">
      <c r="A484">
        <v>3</v>
      </c>
      <c r="B484" t="s">
        <v>55</v>
      </c>
      <c r="C484" t="s">
        <v>84</v>
      </c>
      <c r="D484" t="s">
        <v>85</v>
      </c>
    </row>
    <row r="485" spans="1:10" x14ac:dyDescent="0.4">
      <c r="A485">
        <v>3</v>
      </c>
      <c r="B485" t="s">
        <v>55</v>
      </c>
      <c r="C485" t="s">
        <v>85</v>
      </c>
    </row>
    <row r="486" spans="1:10" x14ac:dyDescent="0.4">
      <c r="A486">
        <v>3</v>
      </c>
      <c r="B486" t="s">
        <v>55</v>
      </c>
      <c r="C486" t="s">
        <v>85</v>
      </c>
    </row>
    <row r="487" spans="1:10" x14ac:dyDescent="0.4">
      <c r="A487">
        <v>3</v>
      </c>
      <c r="B487" t="s">
        <v>55</v>
      </c>
      <c r="C487" t="s">
        <v>85</v>
      </c>
    </row>
    <row r="488" spans="1:10" x14ac:dyDescent="0.4">
      <c r="A488">
        <v>3</v>
      </c>
      <c r="B488" t="s">
        <v>55</v>
      </c>
      <c r="C488" t="s">
        <v>85</v>
      </c>
    </row>
    <row r="489" spans="1:10" x14ac:dyDescent="0.4">
      <c r="A489">
        <v>3</v>
      </c>
      <c r="B489" t="s">
        <v>55</v>
      </c>
      <c r="C489" t="s">
        <v>97</v>
      </c>
    </row>
    <row r="490" spans="1:10" x14ac:dyDescent="0.4">
      <c r="A490">
        <v>3</v>
      </c>
      <c r="B490" t="s">
        <v>55</v>
      </c>
      <c r="C490" t="s">
        <v>97</v>
      </c>
    </row>
    <row r="491" spans="1:10" x14ac:dyDescent="0.4">
      <c r="A491">
        <v>3</v>
      </c>
      <c r="B491" t="s">
        <v>55</v>
      </c>
      <c r="C491" t="s">
        <v>78</v>
      </c>
    </row>
    <row r="492" spans="1:10" x14ac:dyDescent="0.4">
      <c r="A492">
        <v>3</v>
      </c>
      <c r="B492" t="s">
        <v>55</v>
      </c>
      <c r="C492" t="s">
        <v>78</v>
      </c>
      <c r="D492" t="s">
        <v>79</v>
      </c>
      <c r="E492" t="s">
        <v>93</v>
      </c>
      <c r="F492" t="s">
        <v>96</v>
      </c>
      <c r="G492" t="s">
        <v>82</v>
      </c>
      <c r="H492" t="s">
        <v>97</v>
      </c>
    </row>
    <row r="493" spans="1:10" x14ac:dyDescent="0.4">
      <c r="A493">
        <v>3</v>
      </c>
      <c r="B493" t="s">
        <v>55</v>
      </c>
      <c r="C493" t="s">
        <v>78</v>
      </c>
      <c r="D493" t="s">
        <v>79</v>
      </c>
      <c r="E493" t="s">
        <v>43</v>
      </c>
      <c r="F493" t="s">
        <v>44</v>
      </c>
      <c r="G493" t="s">
        <v>82</v>
      </c>
      <c r="H493" t="s">
        <v>83</v>
      </c>
      <c r="I493" t="s">
        <v>85</v>
      </c>
      <c r="J493" t="s">
        <v>189</v>
      </c>
    </row>
    <row r="494" spans="1:10" x14ac:dyDescent="0.4">
      <c r="A494">
        <v>3</v>
      </c>
      <c r="B494" t="s">
        <v>55</v>
      </c>
      <c r="C494" t="s">
        <v>78</v>
      </c>
    </row>
    <row r="495" spans="1:10" x14ac:dyDescent="0.4">
      <c r="A495">
        <v>3</v>
      </c>
      <c r="B495" t="s">
        <v>55</v>
      </c>
      <c r="C495" t="s">
        <v>78</v>
      </c>
      <c r="D495" t="s">
        <v>44</v>
      </c>
    </row>
    <row r="496" spans="1:10" x14ac:dyDescent="0.4">
      <c r="A496">
        <v>3</v>
      </c>
      <c r="B496" t="s">
        <v>55</v>
      </c>
      <c r="C496" t="s">
        <v>78</v>
      </c>
      <c r="D496" t="s">
        <v>84</v>
      </c>
      <c r="E496" t="s">
        <v>85</v>
      </c>
    </row>
    <row r="497" spans="1:10" x14ac:dyDescent="0.4">
      <c r="A497">
        <v>3</v>
      </c>
      <c r="B497" t="s">
        <v>55</v>
      </c>
      <c r="C497" t="s">
        <v>78</v>
      </c>
      <c r="D497" t="s">
        <v>93</v>
      </c>
    </row>
    <row r="498" spans="1:10" x14ac:dyDescent="0.4">
      <c r="A498">
        <v>3</v>
      </c>
      <c r="B498" t="s">
        <v>55</v>
      </c>
      <c r="C498" t="s">
        <v>78</v>
      </c>
    </row>
    <row r="499" spans="1:10" x14ac:dyDescent="0.4">
      <c r="A499">
        <v>3</v>
      </c>
      <c r="B499" t="s">
        <v>55</v>
      </c>
      <c r="C499" t="s">
        <v>78</v>
      </c>
      <c r="D499" t="s">
        <v>84</v>
      </c>
      <c r="E499" t="s">
        <v>85</v>
      </c>
    </row>
    <row r="500" spans="1:10" x14ac:dyDescent="0.4">
      <c r="A500">
        <v>3</v>
      </c>
      <c r="B500" t="s">
        <v>55</v>
      </c>
      <c r="C500" t="s">
        <v>78</v>
      </c>
    </row>
    <row r="501" spans="1:10" x14ac:dyDescent="0.4">
      <c r="A501">
        <v>3</v>
      </c>
      <c r="B501" t="s">
        <v>55</v>
      </c>
      <c r="C501" t="s">
        <v>78</v>
      </c>
      <c r="D501" t="s">
        <v>84</v>
      </c>
      <c r="E501" t="s">
        <v>85</v>
      </c>
    </row>
    <row r="502" spans="1:10" x14ac:dyDescent="0.4">
      <c r="A502">
        <v>3</v>
      </c>
      <c r="B502" t="s">
        <v>55</v>
      </c>
      <c r="C502" t="s">
        <v>78</v>
      </c>
      <c r="D502" t="s">
        <v>96</v>
      </c>
    </row>
    <row r="503" spans="1:10" x14ac:dyDescent="0.4">
      <c r="A503">
        <v>3</v>
      </c>
      <c r="B503" t="s">
        <v>55</v>
      </c>
      <c r="C503" t="s">
        <v>78</v>
      </c>
      <c r="D503" t="s">
        <v>79</v>
      </c>
      <c r="E503" t="s">
        <v>84</v>
      </c>
    </row>
    <row r="504" spans="1:10" x14ac:dyDescent="0.4">
      <c r="A504">
        <v>3</v>
      </c>
      <c r="B504" t="s">
        <v>55</v>
      </c>
      <c r="C504" t="s">
        <v>78</v>
      </c>
    </row>
    <row r="505" spans="1:10" x14ac:dyDescent="0.4">
      <c r="A505">
        <v>3</v>
      </c>
      <c r="B505" t="s">
        <v>55</v>
      </c>
      <c r="C505" t="s">
        <v>78</v>
      </c>
    </row>
    <row r="506" spans="1:10" x14ac:dyDescent="0.4">
      <c r="A506">
        <v>3</v>
      </c>
      <c r="B506" t="s">
        <v>55</v>
      </c>
      <c r="C506" t="s">
        <v>78</v>
      </c>
      <c r="D506" t="s">
        <v>84</v>
      </c>
      <c r="E506" t="s">
        <v>85</v>
      </c>
    </row>
    <row r="507" spans="1:10" x14ac:dyDescent="0.4">
      <c r="A507">
        <v>3</v>
      </c>
      <c r="B507" t="s">
        <v>55</v>
      </c>
      <c r="C507" t="s">
        <v>78</v>
      </c>
    </row>
    <row r="508" spans="1:10" x14ac:dyDescent="0.4">
      <c r="A508">
        <v>3</v>
      </c>
      <c r="B508" t="s">
        <v>55</v>
      </c>
      <c r="C508" t="s">
        <v>78</v>
      </c>
      <c r="D508" t="s">
        <v>93</v>
      </c>
    </row>
    <row r="509" spans="1:10" x14ac:dyDescent="0.4">
      <c r="A509">
        <v>3</v>
      </c>
      <c r="B509" t="s">
        <v>55</v>
      </c>
      <c r="C509" t="s">
        <v>79</v>
      </c>
      <c r="D509" t="s">
        <v>84</v>
      </c>
      <c r="E509" t="s">
        <v>85</v>
      </c>
    </row>
    <row r="510" spans="1:10" x14ac:dyDescent="0.4">
      <c r="A510">
        <v>3</v>
      </c>
      <c r="B510" t="s">
        <v>55</v>
      </c>
      <c r="C510" t="s">
        <v>79</v>
      </c>
      <c r="D510" t="s">
        <v>93</v>
      </c>
      <c r="E510" t="s">
        <v>43</v>
      </c>
      <c r="F510" t="s">
        <v>96</v>
      </c>
      <c r="G510" t="s">
        <v>83</v>
      </c>
      <c r="H510" t="s">
        <v>84</v>
      </c>
      <c r="I510" t="s">
        <v>85</v>
      </c>
      <c r="J510" t="s">
        <v>97</v>
      </c>
    </row>
    <row r="511" spans="1:10" x14ac:dyDescent="0.4">
      <c r="A511">
        <v>3</v>
      </c>
      <c r="B511" t="s">
        <v>55</v>
      </c>
      <c r="C511" t="s">
        <v>79</v>
      </c>
      <c r="D511" t="s">
        <v>81</v>
      </c>
      <c r="E511" t="s">
        <v>84</v>
      </c>
    </row>
    <row r="512" spans="1:10" x14ac:dyDescent="0.4">
      <c r="A512">
        <v>3</v>
      </c>
      <c r="B512" t="s">
        <v>55</v>
      </c>
      <c r="C512" t="s">
        <v>79</v>
      </c>
      <c r="D512" t="s">
        <v>43</v>
      </c>
      <c r="E512" t="s">
        <v>96</v>
      </c>
      <c r="F512" t="s">
        <v>84</v>
      </c>
      <c r="G512" t="s">
        <v>85</v>
      </c>
    </row>
    <row r="513" spans="1:10" x14ac:dyDescent="0.4">
      <c r="A513">
        <v>3</v>
      </c>
      <c r="B513" t="s">
        <v>55</v>
      </c>
      <c r="C513" t="s">
        <v>79</v>
      </c>
      <c r="D513" t="s">
        <v>43</v>
      </c>
      <c r="E513" t="s">
        <v>81</v>
      </c>
      <c r="F513" t="s">
        <v>82</v>
      </c>
      <c r="G513" t="s">
        <v>84</v>
      </c>
      <c r="H513" t="s">
        <v>97</v>
      </c>
    </row>
    <row r="514" spans="1:10" x14ac:dyDescent="0.4">
      <c r="A514">
        <v>3</v>
      </c>
      <c r="B514" t="s">
        <v>55</v>
      </c>
      <c r="C514" t="s">
        <v>79</v>
      </c>
      <c r="D514" t="s">
        <v>81</v>
      </c>
      <c r="E514" t="s">
        <v>85</v>
      </c>
    </row>
    <row r="515" spans="1:10" x14ac:dyDescent="0.4">
      <c r="A515">
        <v>3</v>
      </c>
      <c r="B515" t="s">
        <v>55</v>
      </c>
      <c r="C515" t="s">
        <v>79</v>
      </c>
    </row>
    <row r="516" spans="1:10" x14ac:dyDescent="0.4">
      <c r="A516">
        <v>3</v>
      </c>
      <c r="B516" t="s">
        <v>55</v>
      </c>
      <c r="C516" t="s">
        <v>79</v>
      </c>
    </row>
    <row r="517" spans="1:10" x14ac:dyDescent="0.4">
      <c r="A517">
        <v>3</v>
      </c>
      <c r="B517" t="s">
        <v>55</v>
      </c>
      <c r="C517" t="s">
        <v>79</v>
      </c>
      <c r="D517" t="s">
        <v>43</v>
      </c>
      <c r="E517" t="s">
        <v>44</v>
      </c>
      <c r="F517" t="s">
        <v>96</v>
      </c>
      <c r="G517" t="s">
        <v>81</v>
      </c>
      <c r="H517" t="s">
        <v>84</v>
      </c>
      <c r="I517" t="s">
        <v>85</v>
      </c>
      <c r="J517" t="s">
        <v>97</v>
      </c>
    </row>
    <row r="518" spans="1:10" x14ac:dyDescent="0.4">
      <c r="A518">
        <v>3</v>
      </c>
      <c r="B518" t="s">
        <v>55</v>
      </c>
      <c r="C518" t="s">
        <v>79</v>
      </c>
      <c r="D518" t="s">
        <v>43</v>
      </c>
      <c r="E518" t="s">
        <v>81</v>
      </c>
      <c r="F518" t="s">
        <v>84</v>
      </c>
      <c r="G518" t="s">
        <v>85</v>
      </c>
      <c r="H518" t="s">
        <v>97</v>
      </c>
    </row>
    <row r="519" spans="1:10" x14ac:dyDescent="0.4">
      <c r="A519">
        <v>3</v>
      </c>
      <c r="B519" t="s">
        <v>55</v>
      </c>
      <c r="C519" t="s">
        <v>79</v>
      </c>
      <c r="D519" t="s">
        <v>95</v>
      </c>
      <c r="E519" t="s">
        <v>96</v>
      </c>
      <c r="F519" t="s">
        <v>97</v>
      </c>
    </row>
    <row r="520" spans="1:10" x14ac:dyDescent="0.4">
      <c r="A520">
        <v>3</v>
      </c>
      <c r="B520" t="s">
        <v>55</v>
      </c>
      <c r="C520" t="s">
        <v>79</v>
      </c>
      <c r="D520" t="s">
        <v>93</v>
      </c>
      <c r="E520" t="s">
        <v>82</v>
      </c>
      <c r="F520" t="s">
        <v>97</v>
      </c>
    </row>
    <row r="521" spans="1:10" x14ac:dyDescent="0.4">
      <c r="A521">
        <v>3</v>
      </c>
      <c r="B521" t="s">
        <v>55</v>
      </c>
      <c r="C521" t="s">
        <v>79</v>
      </c>
      <c r="D521" t="s">
        <v>96</v>
      </c>
      <c r="E521" t="s">
        <v>84</v>
      </c>
    </row>
    <row r="522" spans="1:10" x14ac:dyDescent="0.4">
      <c r="A522">
        <v>3</v>
      </c>
      <c r="B522" t="s">
        <v>55</v>
      </c>
      <c r="C522" t="s">
        <v>80</v>
      </c>
      <c r="D522" t="s">
        <v>43</v>
      </c>
      <c r="E522" t="s">
        <v>94</v>
      </c>
      <c r="F522" t="s">
        <v>96</v>
      </c>
    </row>
    <row r="523" spans="1:10" x14ac:dyDescent="0.4">
      <c r="A523">
        <v>3</v>
      </c>
      <c r="B523" t="s">
        <v>55</v>
      </c>
      <c r="C523" t="s">
        <v>93</v>
      </c>
    </row>
    <row r="524" spans="1:10" x14ac:dyDescent="0.4">
      <c r="A524">
        <v>3</v>
      </c>
      <c r="B524" t="s">
        <v>55</v>
      </c>
      <c r="C524" t="s">
        <v>93</v>
      </c>
      <c r="D524" t="s">
        <v>85</v>
      </c>
    </row>
    <row r="525" spans="1:10" x14ac:dyDescent="0.4">
      <c r="A525">
        <v>3</v>
      </c>
      <c r="B525" t="s">
        <v>55</v>
      </c>
      <c r="C525" t="s">
        <v>93</v>
      </c>
      <c r="D525" t="s">
        <v>96</v>
      </c>
      <c r="E525" t="s">
        <v>81</v>
      </c>
      <c r="F525" t="s">
        <v>84</v>
      </c>
      <c r="G525" t="s">
        <v>85</v>
      </c>
    </row>
    <row r="526" spans="1:10" x14ac:dyDescent="0.4">
      <c r="A526">
        <v>3</v>
      </c>
      <c r="B526" t="s">
        <v>55</v>
      </c>
      <c r="C526" t="s">
        <v>93</v>
      </c>
    </row>
    <row r="527" spans="1:10" x14ac:dyDescent="0.4">
      <c r="A527">
        <v>3</v>
      </c>
      <c r="B527" t="s">
        <v>55</v>
      </c>
      <c r="C527" t="s">
        <v>93</v>
      </c>
      <c r="D527" t="s">
        <v>82</v>
      </c>
      <c r="E527" t="s">
        <v>189</v>
      </c>
    </row>
    <row r="528" spans="1:10" x14ac:dyDescent="0.4">
      <c r="A528">
        <v>3</v>
      </c>
      <c r="B528" t="s">
        <v>55</v>
      </c>
      <c r="C528" t="s">
        <v>43</v>
      </c>
      <c r="D528" t="s">
        <v>44</v>
      </c>
      <c r="E528" t="s">
        <v>81</v>
      </c>
      <c r="F528" t="s">
        <v>82</v>
      </c>
      <c r="G528" t="s">
        <v>83</v>
      </c>
      <c r="H528" t="s">
        <v>84</v>
      </c>
      <c r="I528" t="s">
        <v>85</v>
      </c>
    </row>
    <row r="529" spans="1:9" x14ac:dyDescent="0.4">
      <c r="A529">
        <v>3</v>
      </c>
      <c r="B529" t="s">
        <v>55</v>
      </c>
      <c r="C529" t="s">
        <v>43</v>
      </c>
      <c r="D529" t="s">
        <v>84</v>
      </c>
      <c r="E529" t="s">
        <v>85</v>
      </c>
    </row>
    <row r="530" spans="1:9" x14ac:dyDescent="0.4">
      <c r="A530">
        <v>3</v>
      </c>
      <c r="B530" t="s">
        <v>55</v>
      </c>
      <c r="C530" t="s">
        <v>43</v>
      </c>
      <c r="D530" t="s">
        <v>81</v>
      </c>
    </row>
    <row r="531" spans="1:9" x14ac:dyDescent="0.4">
      <c r="A531">
        <v>3</v>
      </c>
      <c r="B531" t="s">
        <v>55</v>
      </c>
      <c r="C531" t="s">
        <v>43</v>
      </c>
      <c r="D531" t="s">
        <v>82</v>
      </c>
    </row>
    <row r="532" spans="1:9" x14ac:dyDescent="0.4">
      <c r="A532">
        <v>3</v>
      </c>
      <c r="B532" t="s">
        <v>55</v>
      </c>
      <c r="C532" t="s">
        <v>43</v>
      </c>
      <c r="D532" t="s">
        <v>82</v>
      </c>
      <c r="E532" t="s">
        <v>84</v>
      </c>
      <c r="F532" t="s">
        <v>85</v>
      </c>
    </row>
    <row r="533" spans="1:9" x14ac:dyDescent="0.4">
      <c r="A533">
        <v>3</v>
      </c>
      <c r="B533" t="s">
        <v>55</v>
      </c>
      <c r="C533" t="s">
        <v>43</v>
      </c>
      <c r="D533" t="s">
        <v>44</v>
      </c>
      <c r="E533" t="s">
        <v>81</v>
      </c>
      <c r="F533" t="s">
        <v>82</v>
      </c>
      <c r="G533" t="s">
        <v>84</v>
      </c>
      <c r="H533" t="s">
        <v>85</v>
      </c>
      <c r="I533" t="s">
        <v>189</v>
      </c>
    </row>
    <row r="534" spans="1:9" x14ac:dyDescent="0.4">
      <c r="A534">
        <v>3</v>
      </c>
      <c r="B534" t="s">
        <v>55</v>
      </c>
      <c r="C534" t="s">
        <v>43</v>
      </c>
      <c r="D534" t="s">
        <v>44</v>
      </c>
      <c r="E534" t="s">
        <v>95</v>
      </c>
      <c r="F534" t="s">
        <v>81</v>
      </c>
      <c r="G534" t="s">
        <v>82</v>
      </c>
      <c r="H534" t="s">
        <v>84</v>
      </c>
      <c r="I534" t="s">
        <v>85</v>
      </c>
    </row>
    <row r="535" spans="1:9" x14ac:dyDescent="0.4">
      <c r="A535">
        <v>3</v>
      </c>
      <c r="B535" t="s">
        <v>55</v>
      </c>
      <c r="C535" t="s">
        <v>43</v>
      </c>
      <c r="D535" t="s">
        <v>96</v>
      </c>
      <c r="E535" t="s">
        <v>81</v>
      </c>
      <c r="F535" t="s">
        <v>97</v>
      </c>
    </row>
    <row r="536" spans="1:9" x14ac:dyDescent="0.4">
      <c r="A536">
        <v>3</v>
      </c>
      <c r="B536" t="s">
        <v>55</v>
      </c>
      <c r="C536" t="s">
        <v>43</v>
      </c>
      <c r="D536" t="s">
        <v>44</v>
      </c>
      <c r="E536" t="s">
        <v>81</v>
      </c>
      <c r="F536" t="s">
        <v>84</v>
      </c>
    </row>
    <row r="537" spans="1:9" x14ac:dyDescent="0.4">
      <c r="A537">
        <v>3</v>
      </c>
      <c r="B537" t="s">
        <v>55</v>
      </c>
      <c r="C537" t="s">
        <v>43</v>
      </c>
      <c r="D537" t="s">
        <v>81</v>
      </c>
      <c r="E537" t="s">
        <v>85</v>
      </c>
    </row>
    <row r="538" spans="1:9" x14ac:dyDescent="0.4">
      <c r="A538">
        <v>3</v>
      </c>
      <c r="B538" t="s">
        <v>55</v>
      </c>
      <c r="C538" t="s">
        <v>43</v>
      </c>
      <c r="D538" t="s">
        <v>81</v>
      </c>
      <c r="E538" t="s">
        <v>82</v>
      </c>
      <c r="F538" t="s">
        <v>84</v>
      </c>
      <c r="G538" t="s">
        <v>85</v>
      </c>
    </row>
    <row r="539" spans="1:9" x14ac:dyDescent="0.4">
      <c r="A539">
        <v>3</v>
      </c>
      <c r="B539" t="s">
        <v>55</v>
      </c>
      <c r="C539" t="s">
        <v>43</v>
      </c>
    </row>
    <row r="540" spans="1:9" x14ac:dyDescent="0.4">
      <c r="A540">
        <v>3</v>
      </c>
      <c r="B540" t="s">
        <v>55</v>
      </c>
      <c r="C540" t="s">
        <v>43</v>
      </c>
      <c r="D540" t="s">
        <v>84</v>
      </c>
    </row>
    <row r="541" spans="1:9" x14ac:dyDescent="0.4">
      <c r="A541">
        <v>3</v>
      </c>
      <c r="B541" t="s">
        <v>55</v>
      </c>
      <c r="C541" t="s">
        <v>43</v>
      </c>
      <c r="D541" t="s">
        <v>44</v>
      </c>
      <c r="E541" t="s">
        <v>81</v>
      </c>
      <c r="F541" t="s">
        <v>82</v>
      </c>
      <c r="G541" t="s">
        <v>83</v>
      </c>
      <c r="H541" t="s">
        <v>84</v>
      </c>
      <c r="I541" t="s">
        <v>97</v>
      </c>
    </row>
    <row r="542" spans="1:9" x14ac:dyDescent="0.4">
      <c r="A542">
        <v>3</v>
      </c>
      <c r="B542" t="s">
        <v>55</v>
      </c>
      <c r="C542" t="s">
        <v>44</v>
      </c>
    </row>
    <row r="543" spans="1:9" x14ac:dyDescent="0.4">
      <c r="A543">
        <v>3</v>
      </c>
      <c r="B543" t="s">
        <v>55</v>
      </c>
      <c r="C543" t="s">
        <v>44</v>
      </c>
    </row>
    <row r="544" spans="1:9" x14ac:dyDescent="0.4">
      <c r="A544">
        <v>3</v>
      </c>
      <c r="B544" t="s">
        <v>55</v>
      </c>
      <c r="C544" t="s">
        <v>44</v>
      </c>
      <c r="D544" t="s">
        <v>82</v>
      </c>
      <c r="E544" t="s">
        <v>84</v>
      </c>
      <c r="F544" t="s">
        <v>85</v>
      </c>
    </row>
    <row r="545" spans="1:7" x14ac:dyDescent="0.4">
      <c r="A545">
        <v>3</v>
      </c>
      <c r="B545" t="s">
        <v>55</v>
      </c>
      <c r="C545" t="s">
        <v>44</v>
      </c>
      <c r="D545" t="s">
        <v>81</v>
      </c>
    </row>
    <row r="546" spans="1:7" x14ac:dyDescent="0.4">
      <c r="A546">
        <v>3</v>
      </c>
      <c r="B546" t="s">
        <v>55</v>
      </c>
      <c r="C546" t="s">
        <v>44</v>
      </c>
    </row>
    <row r="547" spans="1:7" x14ac:dyDescent="0.4">
      <c r="A547">
        <v>3</v>
      </c>
      <c r="B547" t="s">
        <v>55</v>
      </c>
      <c r="C547" t="s">
        <v>44</v>
      </c>
    </row>
    <row r="548" spans="1:7" x14ac:dyDescent="0.4">
      <c r="A548">
        <v>3</v>
      </c>
      <c r="B548" t="s">
        <v>55</v>
      </c>
      <c r="C548" t="s">
        <v>44</v>
      </c>
      <c r="D548" t="s">
        <v>84</v>
      </c>
      <c r="E548" t="s">
        <v>85</v>
      </c>
    </row>
    <row r="549" spans="1:7" x14ac:dyDescent="0.4">
      <c r="A549">
        <v>3</v>
      </c>
      <c r="B549" t="s">
        <v>55</v>
      </c>
      <c r="C549" t="s">
        <v>44</v>
      </c>
      <c r="D549" t="s">
        <v>82</v>
      </c>
      <c r="E549" t="s">
        <v>83</v>
      </c>
      <c r="F549" t="s">
        <v>84</v>
      </c>
      <c r="G549" t="s">
        <v>85</v>
      </c>
    </row>
    <row r="550" spans="1:7" x14ac:dyDescent="0.4">
      <c r="A550">
        <v>3</v>
      </c>
      <c r="B550" t="s">
        <v>55</v>
      </c>
      <c r="C550" t="s">
        <v>189</v>
      </c>
    </row>
    <row r="551" spans="1:7" x14ac:dyDescent="0.4">
      <c r="A551">
        <v>3</v>
      </c>
      <c r="B551" t="s">
        <v>55</v>
      </c>
      <c r="C551" t="s">
        <v>189</v>
      </c>
    </row>
    <row r="552" spans="1:7" x14ac:dyDescent="0.4">
      <c r="A552">
        <v>3</v>
      </c>
      <c r="B552" t="s">
        <v>55</v>
      </c>
      <c r="C552" t="s">
        <v>189</v>
      </c>
    </row>
    <row r="553" spans="1:7" x14ac:dyDescent="0.4">
      <c r="A553">
        <v>3</v>
      </c>
      <c r="B553" t="s">
        <v>55</v>
      </c>
      <c r="C553" t="s">
        <v>189</v>
      </c>
    </row>
    <row r="554" spans="1:7" x14ac:dyDescent="0.4">
      <c r="A554">
        <v>3</v>
      </c>
      <c r="B554" t="s">
        <v>55</v>
      </c>
      <c r="C554" t="s">
        <v>189</v>
      </c>
    </row>
    <row r="555" spans="1:7" x14ac:dyDescent="0.4">
      <c r="A555">
        <v>3</v>
      </c>
      <c r="B555" t="s">
        <v>55</v>
      </c>
      <c r="C555" t="s">
        <v>189</v>
      </c>
    </row>
    <row r="556" spans="1:7" x14ac:dyDescent="0.4">
      <c r="A556">
        <v>3</v>
      </c>
      <c r="B556" t="s">
        <v>55</v>
      </c>
      <c r="C556" t="s">
        <v>189</v>
      </c>
    </row>
    <row r="557" spans="1:7" x14ac:dyDescent="0.4">
      <c r="A557">
        <v>3</v>
      </c>
      <c r="B557" t="s">
        <v>55</v>
      </c>
      <c r="C557" t="s">
        <v>189</v>
      </c>
    </row>
    <row r="558" spans="1:7" x14ac:dyDescent="0.4">
      <c r="A558">
        <v>3</v>
      </c>
      <c r="B558" t="s">
        <v>55</v>
      </c>
      <c r="C558" t="s">
        <v>189</v>
      </c>
    </row>
    <row r="559" spans="1:7" x14ac:dyDescent="0.4">
      <c r="A559">
        <v>3</v>
      </c>
      <c r="B559" t="s">
        <v>55</v>
      </c>
    </row>
    <row r="560" spans="1:7" x14ac:dyDescent="0.4">
      <c r="A560">
        <v>3</v>
      </c>
      <c r="B560" t="s">
        <v>55</v>
      </c>
    </row>
    <row r="561" spans="1:2" x14ac:dyDescent="0.4">
      <c r="A561">
        <v>3</v>
      </c>
      <c r="B561" t="s">
        <v>55</v>
      </c>
    </row>
    <row r="562" spans="1:2" x14ac:dyDescent="0.4">
      <c r="A562">
        <v>3</v>
      </c>
      <c r="B562" t="s">
        <v>55</v>
      </c>
    </row>
    <row r="563" spans="1:2" x14ac:dyDescent="0.4">
      <c r="A563">
        <v>3</v>
      </c>
      <c r="B563" t="s">
        <v>55</v>
      </c>
    </row>
    <row r="564" spans="1:2" x14ac:dyDescent="0.4">
      <c r="A564">
        <v>3</v>
      </c>
      <c r="B564" t="s">
        <v>55</v>
      </c>
    </row>
    <row r="565" spans="1:2" x14ac:dyDescent="0.4">
      <c r="A565">
        <v>3</v>
      </c>
      <c r="B565" t="s">
        <v>55</v>
      </c>
    </row>
    <row r="566" spans="1:2" x14ac:dyDescent="0.4">
      <c r="A566">
        <v>3</v>
      </c>
      <c r="B566" t="s">
        <v>55</v>
      </c>
    </row>
    <row r="567" spans="1:2" x14ac:dyDescent="0.4">
      <c r="A567">
        <v>3</v>
      </c>
      <c r="B567" t="s">
        <v>55</v>
      </c>
    </row>
    <row r="568" spans="1:2" x14ac:dyDescent="0.4">
      <c r="A568">
        <v>3</v>
      </c>
      <c r="B568" t="s">
        <v>55</v>
      </c>
    </row>
    <row r="569" spans="1:2" x14ac:dyDescent="0.4">
      <c r="A569">
        <v>3</v>
      </c>
      <c r="B569" t="s">
        <v>55</v>
      </c>
    </row>
    <row r="570" spans="1:2" x14ac:dyDescent="0.4">
      <c r="A570">
        <v>3</v>
      </c>
      <c r="B570" t="s">
        <v>55</v>
      </c>
    </row>
    <row r="571" spans="1:2" x14ac:dyDescent="0.4">
      <c r="A571">
        <v>3</v>
      </c>
      <c r="B571" t="s">
        <v>55</v>
      </c>
    </row>
    <row r="572" spans="1:2" x14ac:dyDescent="0.4">
      <c r="A572">
        <v>3</v>
      </c>
      <c r="B572" t="s">
        <v>55</v>
      </c>
    </row>
    <row r="573" spans="1:2" x14ac:dyDescent="0.4">
      <c r="A573">
        <v>3</v>
      </c>
      <c r="B573" t="s">
        <v>55</v>
      </c>
    </row>
    <row r="574" spans="1:2" x14ac:dyDescent="0.4">
      <c r="A574">
        <v>3</v>
      </c>
      <c r="B574" t="s">
        <v>55</v>
      </c>
    </row>
    <row r="575" spans="1:2" x14ac:dyDescent="0.4">
      <c r="A575">
        <v>3</v>
      </c>
      <c r="B575" t="s">
        <v>55</v>
      </c>
    </row>
    <row r="576" spans="1:2" x14ac:dyDescent="0.4">
      <c r="A576">
        <v>3</v>
      </c>
      <c r="B576" t="s">
        <v>55</v>
      </c>
    </row>
    <row r="577" spans="1:2" x14ac:dyDescent="0.4">
      <c r="A577">
        <v>3</v>
      </c>
      <c r="B577" t="s">
        <v>55</v>
      </c>
    </row>
    <row r="578" spans="1:2" x14ac:dyDescent="0.4">
      <c r="A578">
        <v>3</v>
      </c>
      <c r="B578" t="s">
        <v>55</v>
      </c>
    </row>
    <row r="579" spans="1:2" x14ac:dyDescent="0.4">
      <c r="A579">
        <v>3</v>
      </c>
      <c r="B579" t="s">
        <v>55</v>
      </c>
    </row>
    <row r="580" spans="1:2" x14ac:dyDescent="0.4">
      <c r="A580">
        <v>3</v>
      </c>
      <c r="B580" t="s">
        <v>55</v>
      </c>
    </row>
    <row r="581" spans="1:2" x14ac:dyDescent="0.4">
      <c r="A581">
        <v>3</v>
      </c>
      <c r="B581" t="s">
        <v>55</v>
      </c>
    </row>
    <row r="582" spans="1:2" x14ac:dyDescent="0.4">
      <c r="A582">
        <v>3</v>
      </c>
      <c r="B582" t="s">
        <v>55</v>
      </c>
    </row>
    <row r="583" spans="1:2" x14ac:dyDescent="0.4">
      <c r="A583">
        <v>3</v>
      </c>
      <c r="B583" t="s">
        <v>55</v>
      </c>
    </row>
    <row r="584" spans="1:2" x14ac:dyDescent="0.4">
      <c r="A584">
        <v>3</v>
      </c>
      <c r="B584" t="s">
        <v>55</v>
      </c>
    </row>
    <row r="585" spans="1:2" x14ac:dyDescent="0.4">
      <c r="A585">
        <v>3</v>
      </c>
      <c r="B585" t="s">
        <v>55</v>
      </c>
    </row>
    <row r="586" spans="1:2" x14ac:dyDescent="0.4">
      <c r="A586">
        <v>3</v>
      </c>
      <c r="B586" t="s">
        <v>55</v>
      </c>
    </row>
    <row r="587" spans="1:2" x14ac:dyDescent="0.4">
      <c r="A587">
        <v>3</v>
      </c>
      <c r="B587" t="s">
        <v>55</v>
      </c>
    </row>
    <row r="588" spans="1:2" x14ac:dyDescent="0.4">
      <c r="A588">
        <v>3</v>
      </c>
      <c r="B588" t="s">
        <v>55</v>
      </c>
    </row>
    <row r="589" spans="1:2" x14ac:dyDescent="0.4">
      <c r="A589">
        <v>3</v>
      </c>
      <c r="B589" t="s">
        <v>55</v>
      </c>
    </row>
    <row r="590" spans="1:2" x14ac:dyDescent="0.4">
      <c r="A590">
        <v>3</v>
      </c>
      <c r="B590" t="s">
        <v>55</v>
      </c>
    </row>
    <row r="591" spans="1:2" x14ac:dyDescent="0.4">
      <c r="A591">
        <v>3</v>
      </c>
      <c r="B591" t="s">
        <v>55</v>
      </c>
    </row>
    <row r="592" spans="1:2" x14ac:dyDescent="0.4">
      <c r="A592">
        <v>3</v>
      </c>
      <c r="B592" t="s">
        <v>55</v>
      </c>
    </row>
    <row r="593" spans="1:2" x14ac:dyDescent="0.4">
      <c r="A593">
        <v>3</v>
      </c>
      <c r="B593" t="s">
        <v>55</v>
      </c>
    </row>
    <row r="594" spans="1:2" x14ac:dyDescent="0.4">
      <c r="A594">
        <v>3</v>
      </c>
      <c r="B594" t="s">
        <v>55</v>
      </c>
    </row>
    <row r="595" spans="1:2" x14ac:dyDescent="0.4">
      <c r="A595">
        <v>3</v>
      </c>
      <c r="B595" t="s">
        <v>55</v>
      </c>
    </row>
    <row r="596" spans="1:2" x14ac:dyDescent="0.4">
      <c r="A596">
        <v>3</v>
      </c>
      <c r="B596" t="s">
        <v>55</v>
      </c>
    </row>
    <row r="597" spans="1:2" x14ac:dyDescent="0.4">
      <c r="A597">
        <v>3</v>
      </c>
      <c r="B597" t="s">
        <v>55</v>
      </c>
    </row>
    <row r="598" spans="1:2" x14ac:dyDescent="0.4">
      <c r="A598">
        <v>3</v>
      </c>
      <c r="B598" t="s">
        <v>55</v>
      </c>
    </row>
    <row r="599" spans="1:2" x14ac:dyDescent="0.4">
      <c r="A599">
        <v>3</v>
      </c>
      <c r="B599" t="s">
        <v>55</v>
      </c>
    </row>
    <row r="600" spans="1:2" x14ac:dyDescent="0.4">
      <c r="A600">
        <v>3</v>
      </c>
      <c r="B600" t="s">
        <v>55</v>
      </c>
    </row>
    <row r="601" spans="1:2" x14ac:dyDescent="0.4">
      <c r="A601">
        <v>3</v>
      </c>
      <c r="B601" t="s">
        <v>55</v>
      </c>
    </row>
    <row r="602" spans="1:2" x14ac:dyDescent="0.4">
      <c r="A602">
        <v>3</v>
      </c>
      <c r="B602" t="s">
        <v>55</v>
      </c>
    </row>
    <row r="603" spans="1:2" x14ac:dyDescent="0.4">
      <c r="A603">
        <v>3</v>
      </c>
      <c r="B603" t="s">
        <v>55</v>
      </c>
    </row>
    <row r="604" spans="1:2" x14ac:dyDescent="0.4">
      <c r="A604">
        <v>3</v>
      </c>
      <c r="B604" t="s">
        <v>55</v>
      </c>
    </row>
    <row r="605" spans="1:2" x14ac:dyDescent="0.4">
      <c r="A605">
        <v>3</v>
      </c>
      <c r="B605" t="s">
        <v>55</v>
      </c>
    </row>
    <row r="606" spans="1:2" x14ac:dyDescent="0.4">
      <c r="A606">
        <v>3</v>
      </c>
      <c r="B606" t="s">
        <v>55</v>
      </c>
    </row>
    <row r="607" spans="1:2" x14ac:dyDescent="0.4">
      <c r="A607">
        <v>3</v>
      </c>
      <c r="B607" t="s">
        <v>55</v>
      </c>
    </row>
    <row r="608" spans="1:2" x14ac:dyDescent="0.4">
      <c r="A608">
        <v>3</v>
      </c>
      <c r="B608" t="s">
        <v>55</v>
      </c>
    </row>
    <row r="609" spans="1:2" x14ac:dyDescent="0.4">
      <c r="A609">
        <v>3</v>
      </c>
      <c r="B609" t="s">
        <v>55</v>
      </c>
    </row>
    <row r="610" spans="1:2" x14ac:dyDescent="0.4">
      <c r="A610">
        <v>3</v>
      </c>
      <c r="B610" t="s">
        <v>55</v>
      </c>
    </row>
    <row r="611" spans="1:2" x14ac:dyDescent="0.4">
      <c r="A611">
        <v>3</v>
      </c>
      <c r="B611" t="s">
        <v>55</v>
      </c>
    </row>
    <row r="612" spans="1:2" x14ac:dyDescent="0.4">
      <c r="A612">
        <v>3</v>
      </c>
      <c r="B612" t="s">
        <v>55</v>
      </c>
    </row>
    <row r="613" spans="1:2" x14ac:dyDescent="0.4">
      <c r="A613">
        <v>3</v>
      </c>
      <c r="B613" t="s">
        <v>55</v>
      </c>
    </row>
    <row r="614" spans="1:2" x14ac:dyDescent="0.4">
      <c r="A614">
        <v>3</v>
      </c>
      <c r="B614" t="s">
        <v>55</v>
      </c>
    </row>
    <row r="615" spans="1:2" x14ac:dyDescent="0.4">
      <c r="A615">
        <v>3</v>
      </c>
      <c r="B615" t="s">
        <v>55</v>
      </c>
    </row>
    <row r="616" spans="1:2" x14ac:dyDescent="0.4">
      <c r="A616">
        <v>3</v>
      </c>
      <c r="B616" t="s">
        <v>55</v>
      </c>
    </row>
    <row r="617" spans="1:2" x14ac:dyDescent="0.4">
      <c r="A617">
        <v>3</v>
      </c>
      <c r="B617" t="s">
        <v>55</v>
      </c>
    </row>
    <row r="618" spans="1:2" x14ac:dyDescent="0.4">
      <c r="A618">
        <v>3</v>
      </c>
      <c r="B618" t="s">
        <v>55</v>
      </c>
    </row>
    <row r="619" spans="1:2" x14ac:dyDescent="0.4">
      <c r="A619">
        <v>3</v>
      </c>
      <c r="B619" t="s">
        <v>55</v>
      </c>
    </row>
    <row r="620" spans="1:2" x14ac:dyDescent="0.4">
      <c r="A620">
        <v>3</v>
      </c>
      <c r="B620" t="s">
        <v>55</v>
      </c>
    </row>
    <row r="621" spans="1:2" x14ac:dyDescent="0.4">
      <c r="A621">
        <v>3</v>
      </c>
      <c r="B621" t="s">
        <v>55</v>
      </c>
    </row>
    <row r="622" spans="1:2" x14ac:dyDescent="0.4">
      <c r="A622">
        <v>3</v>
      </c>
      <c r="B622" t="s">
        <v>55</v>
      </c>
    </row>
    <row r="623" spans="1:2" x14ac:dyDescent="0.4">
      <c r="A623">
        <v>3</v>
      </c>
      <c r="B623" t="s">
        <v>55</v>
      </c>
    </row>
    <row r="624" spans="1:2" x14ac:dyDescent="0.4">
      <c r="A624">
        <v>3</v>
      </c>
      <c r="B624" t="s">
        <v>55</v>
      </c>
    </row>
    <row r="625" spans="1:2" x14ac:dyDescent="0.4">
      <c r="A625">
        <v>3</v>
      </c>
      <c r="B625" t="s">
        <v>55</v>
      </c>
    </row>
    <row r="626" spans="1:2" x14ac:dyDescent="0.4">
      <c r="A626">
        <v>3</v>
      </c>
      <c r="B626" t="s">
        <v>55</v>
      </c>
    </row>
    <row r="627" spans="1:2" x14ac:dyDescent="0.4">
      <c r="A627">
        <v>3</v>
      </c>
      <c r="B627" t="s">
        <v>55</v>
      </c>
    </row>
    <row r="628" spans="1:2" x14ac:dyDescent="0.4">
      <c r="A628">
        <v>3</v>
      </c>
      <c r="B628" t="s">
        <v>55</v>
      </c>
    </row>
    <row r="629" spans="1:2" x14ac:dyDescent="0.4">
      <c r="A629">
        <v>3</v>
      </c>
      <c r="B629" t="s">
        <v>55</v>
      </c>
    </row>
    <row r="630" spans="1:2" x14ac:dyDescent="0.4">
      <c r="A630">
        <v>3</v>
      </c>
      <c r="B630" t="s">
        <v>55</v>
      </c>
    </row>
    <row r="631" spans="1:2" x14ac:dyDescent="0.4">
      <c r="A631">
        <v>3</v>
      </c>
      <c r="B631" t="s">
        <v>55</v>
      </c>
    </row>
    <row r="632" spans="1:2" x14ac:dyDescent="0.4">
      <c r="A632">
        <v>3</v>
      </c>
      <c r="B632" t="s">
        <v>55</v>
      </c>
    </row>
    <row r="633" spans="1:2" x14ac:dyDescent="0.4">
      <c r="A633">
        <v>3</v>
      </c>
      <c r="B633" t="s">
        <v>55</v>
      </c>
    </row>
    <row r="634" spans="1:2" x14ac:dyDescent="0.4">
      <c r="A634">
        <v>3</v>
      </c>
      <c r="B634" t="s">
        <v>55</v>
      </c>
    </row>
    <row r="635" spans="1:2" x14ac:dyDescent="0.4">
      <c r="A635">
        <v>3</v>
      </c>
      <c r="B635" t="s">
        <v>55</v>
      </c>
    </row>
    <row r="636" spans="1:2" x14ac:dyDescent="0.4">
      <c r="A636">
        <v>3</v>
      </c>
      <c r="B636" t="s">
        <v>55</v>
      </c>
    </row>
    <row r="637" spans="1:2" x14ac:dyDescent="0.4">
      <c r="A637">
        <v>3</v>
      </c>
      <c r="B637" t="s">
        <v>55</v>
      </c>
    </row>
    <row r="638" spans="1:2" x14ac:dyDescent="0.4">
      <c r="A638">
        <v>3</v>
      </c>
      <c r="B638" t="s">
        <v>55</v>
      </c>
    </row>
    <row r="639" spans="1:2" x14ac:dyDescent="0.4">
      <c r="A639">
        <v>3</v>
      </c>
      <c r="B639" t="s">
        <v>55</v>
      </c>
    </row>
    <row r="640" spans="1:2" x14ac:dyDescent="0.4">
      <c r="A640">
        <v>3</v>
      </c>
      <c r="B640" t="s">
        <v>55</v>
      </c>
    </row>
    <row r="641" spans="1:2" x14ac:dyDescent="0.4">
      <c r="A641">
        <v>3</v>
      </c>
      <c r="B641" t="s">
        <v>55</v>
      </c>
    </row>
    <row r="642" spans="1:2" x14ac:dyDescent="0.4">
      <c r="A642">
        <v>3</v>
      </c>
      <c r="B642" t="s">
        <v>55</v>
      </c>
    </row>
    <row r="643" spans="1:2" x14ac:dyDescent="0.4">
      <c r="A643">
        <v>3</v>
      </c>
      <c r="B643" t="s">
        <v>55</v>
      </c>
    </row>
    <row r="644" spans="1:2" x14ac:dyDescent="0.4">
      <c r="A644">
        <v>3</v>
      </c>
      <c r="B644" t="s">
        <v>55</v>
      </c>
    </row>
    <row r="645" spans="1:2" x14ac:dyDescent="0.4">
      <c r="A645">
        <v>3</v>
      </c>
      <c r="B645" t="s">
        <v>55</v>
      </c>
    </row>
    <row r="646" spans="1:2" x14ac:dyDescent="0.4">
      <c r="A646">
        <v>3</v>
      </c>
      <c r="B646" t="s">
        <v>55</v>
      </c>
    </row>
    <row r="647" spans="1:2" x14ac:dyDescent="0.4">
      <c r="A647">
        <v>3</v>
      </c>
      <c r="B647" t="s">
        <v>55</v>
      </c>
    </row>
    <row r="648" spans="1:2" x14ac:dyDescent="0.4">
      <c r="A648">
        <v>3</v>
      </c>
      <c r="B648" t="s">
        <v>55</v>
      </c>
    </row>
    <row r="649" spans="1:2" x14ac:dyDescent="0.4">
      <c r="A649">
        <v>3</v>
      </c>
      <c r="B649" t="s">
        <v>55</v>
      </c>
    </row>
    <row r="650" spans="1:2" x14ac:dyDescent="0.4">
      <c r="A650">
        <v>3</v>
      </c>
      <c r="B650" t="s">
        <v>55</v>
      </c>
    </row>
    <row r="651" spans="1:2" x14ac:dyDescent="0.4">
      <c r="A651">
        <v>3</v>
      </c>
      <c r="B651" t="s">
        <v>55</v>
      </c>
    </row>
    <row r="652" spans="1:2" x14ac:dyDescent="0.4">
      <c r="A652">
        <v>3</v>
      </c>
      <c r="B652" t="s">
        <v>55</v>
      </c>
    </row>
    <row r="653" spans="1:2" x14ac:dyDescent="0.4">
      <c r="A653">
        <v>3</v>
      </c>
      <c r="B653" t="s">
        <v>55</v>
      </c>
    </row>
    <row r="654" spans="1:2" x14ac:dyDescent="0.4">
      <c r="A654">
        <v>3</v>
      </c>
      <c r="B654" t="s">
        <v>55</v>
      </c>
    </row>
    <row r="655" spans="1:2" x14ac:dyDescent="0.4">
      <c r="A655">
        <v>3</v>
      </c>
      <c r="B655" t="s">
        <v>55</v>
      </c>
    </row>
    <row r="656" spans="1:2" x14ac:dyDescent="0.4">
      <c r="A656">
        <v>3</v>
      </c>
      <c r="B656" t="s">
        <v>55</v>
      </c>
    </row>
    <row r="657" spans="1:2" x14ac:dyDescent="0.4">
      <c r="A657">
        <v>3</v>
      </c>
      <c r="B657" t="s">
        <v>55</v>
      </c>
    </row>
    <row r="658" spans="1:2" x14ac:dyDescent="0.4">
      <c r="A658">
        <v>3</v>
      </c>
      <c r="B658" t="s">
        <v>55</v>
      </c>
    </row>
    <row r="659" spans="1:2" x14ac:dyDescent="0.4">
      <c r="A659">
        <v>3</v>
      </c>
      <c r="B659" t="s">
        <v>55</v>
      </c>
    </row>
    <row r="660" spans="1:2" x14ac:dyDescent="0.4">
      <c r="A660">
        <v>3</v>
      </c>
      <c r="B660" t="s">
        <v>55</v>
      </c>
    </row>
    <row r="661" spans="1:2" x14ac:dyDescent="0.4">
      <c r="A661">
        <v>3</v>
      </c>
      <c r="B661" t="s">
        <v>55</v>
      </c>
    </row>
    <row r="662" spans="1:2" x14ac:dyDescent="0.4">
      <c r="A662">
        <v>3</v>
      </c>
      <c r="B662" t="s">
        <v>55</v>
      </c>
    </row>
    <row r="663" spans="1:2" x14ac:dyDescent="0.4">
      <c r="A663">
        <v>3</v>
      </c>
      <c r="B663" t="s">
        <v>55</v>
      </c>
    </row>
    <row r="664" spans="1:2" x14ac:dyDescent="0.4">
      <c r="A664">
        <v>3</v>
      </c>
      <c r="B664" t="s">
        <v>55</v>
      </c>
    </row>
    <row r="665" spans="1:2" x14ac:dyDescent="0.4">
      <c r="A665">
        <v>3</v>
      </c>
      <c r="B665" t="s">
        <v>55</v>
      </c>
    </row>
    <row r="666" spans="1:2" x14ac:dyDescent="0.4">
      <c r="A666">
        <v>3</v>
      </c>
      <c r="B666" t="s">
        <v>55</v>
      </c>
    </row>
    <row r="667" spans="1:2" x14ac:dyDescent="0.4">
      <c r="A667">
        <v>3</v>
      </c>
      <c r="B667" t="s">
        <v>55</v>
      </c>
    </row>
    <row r="668" spans="1:2" x14ac:dyDescent="0.4">
      <c r="A668">
        <v>3</v>
      </c>
      <c r="B668" t="s">
        <v>55</v>
      </c>
    </row>
    <row r="669" spans="1:2" x14ac:dyDescent="0.4">
      <c r="A669">
        <v>3</v>
      </c>
      <c r="B669" t="s">
        <v>55</v>
      </c>
    </row>
    <row r="670" spans="1:2" x14ac:dyDescent="0.4">
      <c r="A670">
        <v>3</v>
      </c>
      <c r="B670" t="s">
        <v>55</v>
      </c>
    </row>
    <row r="671" spans="1:2" x14ac:dyDescent="0.4">
      <c r="A671">
        <v>3</v>
      </c>
      <c r="B671" t="s">
        <v>55</v>
      </c>
    </row>
    <row r="672" spans="1:2" x14ac:dyDescent="0.4">
      <c r="A672">
        <v>3</v>
      </c>
      <c r="B672" t="s">
        <v>55</v>
      </c>
    </row>
    <row r="673" spans="1:13" x14ac:dyDescent="0.4">
      <c r="A673">
        <v>4</v>
      </c>
      <c r="B673" t="s">
        <v>45</v>
      </c>
      <c r="C673" t="s">
        <v>77</v>
      </c>
      <c r="D673" t="s">
        <v>78</v>
      </c>
      <c r="E673" t="s">
        <v>79</v>
      </c>
      <c r="F673" t="s">
        <v>80</v>
      </c>
      <c r="G673" t="s">
        <v>43</v>
      </c>
      <c r="H673" t="s">
        <v>44</v>
      </c>
      <c r="I673" t="s">
        <v>81</v>
      </c>
      <c r="J673" t="s">
        <v>82</v>
      </c>
      <c r="K673" t="s">
        <v>83</v>
      </c>
      <c r="L673" t="s">
        <v>84</v>
      </c>
      <c r="M673" t="s">
        <v>85</v>
      </c>
    </row>
    <row r="674" spans="1:13" x14ac:dyDescent="0.4">
      <c r="A674">
        <v>4</v>
      </c>
      <c r="B674" t="s">
        <v>45</v>
      </c>
      <c r="C674" t="s">
        <v>77</v>
      </c>
      <c r="D674" t="s">
        <v>78</v>
      </c>
      <c r="E674" t="s">
        <v>79</v>
      </c>
      <c r="F674" t="s">
        <v>93</v>
      </c>
      <c r="G674" t="s">
        <v>43</v>
      </c>
      <c r="H674" t="s">
        <v>96</v>
      </c>
      <c r="I674" t="s">
        <v>81</v>
      </c>
      <c r="J674" t="s">
        <v>82</v>
      </c>
      <c r="K674" t="s">
        <v>84</v>
      </c>
      <c r="L674" t="s">
        <v>85</v>
      </c>
      <c r="M674" t="s">
        <v>97</v>
      </c>
    </row>
    <row r="675" spans="1:13" x14ac:dyDescent="0.4">
      <c r="A675">
        <v>4</v>
      </c>
      <c r="B675" t="s">
        <v>45</v>
      </c>
      <c r="C675" t="s">
        <v>77</v>
      </c>
      <c r="D675" t="s">
        <v>78</v>
      </c>
      <c r="E675" t="s">
        <v>79</v>
      </c>
      <c r="F675" t="s">
        <v>94</v>
      </c>
      <c r="G675" t="s">
        <v>96</v>
      </c>
      <c r="H675" t="s">
        <v>81</v>
      </c>
      <c r="I675" t="s">
        <v>82</v>
      </c>
      <c r="J675" t="s">
        <v>84</v>
      </c>
      <c r="K675" t="s">
        <v>85</v>
      </c>
    </row>
    <row r="676" spans="1:13" x14ac:dyDescent="0.4">
      <c r="A676">
        <v>4</v>
      </c>
      <c r="B676" t="s">
        <v>45</v>
      </c>
      <c r="C676" t="s">
        <v>77</v>
      </c>
      <c r="D676" t="s">
        <v>78</v>
      </c>
      <c r="E676" t="s">
        <v>93</v>
      </c>
      <c r="F676" t="s">
        <v>96</v>
      </c>
      <c r="G676" t="s">
        <v>82</v>
      </c>
    </row>
    <row r="677" spans="1:13" x14ac:dyDescent="0.4">
      <c r="A677">
        <v>4</v>
      </c>
      <c r="B677" t="s">
        <v>45</v>
      </c>
      <c r="C677" t="s">
        <v>77</v>
      </c>
      <c r="D677" t="s">
        <v>78</v>
      </c>
      <c r="E677" t="s">
        <v>79</v>
      </c>
    </row>
    <row r="678" spans="1:13" x14ac:dyDescent="0.4">
      <c r="A678">
        <v>4</v>
      </c>
      <c r="B678" t="s">
        <v>45</v>
      </c>
      <c r="C678" t="s">
        <v>77</v>
      </c>
      <c r="D678" t="s">
        <v>81</v>
      </c>
    </row>
    <row r="679" spans="1:13" x14ac:dyDescent="0.4">
      <c r="A679">
        <v>4</v>
      </c>
      <c r="B679" t="s">
        <v>45</v>
      </c>
      <c r="C679" t="s">
        <v>77</v>
      </c>
      <c r="D679" t="s">
        <v>79</v>
      </c>
      <c r="E679" t="s">
        <v>97</v>
      </c>
    </row>
    <row r="680" spans="1:13" x14ac:dyDescent="0.4">
      <c r="A680">
        <v>4</v>
      </c>
      <c r="B680" t="s">
        <v>45</v>
      </c>
      <c r="C680" t="s">
        <v>77</v>
      </c>
    </row>
    <row r="681" spans="1:13" x14ac:dyDescent="0.4">
      <c r="A681">
        <v>4</v>
      </c>
      <c r="B681" t="s">
        <v>45</v>
      </c>
      <c r="C681" t="s">
        <v>77</v>
      </c>
    </row>
    <row r="682" spans="1:13" x14ac:dyDescent="0.4">
      <c r="A682">
        <v>4</v>
      </c>
      <c r="B682" t="s">
        <v>45</v>
      </c>
      <c r="C682" t="s">
        <v>77</v>
      </c>
    </row>
    <row r="683" spans="1:13" x14ac:dyDescent="0.4">
      <c r="A683">
        <v>4</v>
      </c>
      <c r="B683" t="s">
        <v>45</v>
      </c>
      <c r="C683" t="s">
        <v>77</v>
      </c>
      <c r="D683" t="s">
        <v>78</v>
      </c>
      <c r="E683" t="s">
        <v>79</v>
      </c>
      <c r="F683" t="s">
        <v>80</v>
      </c>
      <c r="G683" t="s">
        <v>43</v>
      </c>
      <c r="H683" t="s">
        <v>44</v>
      </c>
      <c r="I683" t="s">
        <v>96</v>
      </c>
      <c r="J683" t="s">
        <v>81</v>
      </c>
      <c r="K683" t="s">
        <v>84</v>
      </c>
      <c r="L683" t="s">
        <v>85</v>
      </c>
    </row>
    <row r="684" spans="1:13" x14ac:dyDescent="0.4">
      <c r="A684">
        <v>4</v>
      </c>
      <c r="B684" t="s">
        <v>45</v>
      </c>
      <c r="C684" t="s">
        <v>77</v>
      </c>
      <c r="D684" t="s">
        <v>78</v>
      </c>
      <c r="E684" t="s">
        <v>79</v>
      </c>
      <c r="F684" t="s">
        <v>96</v>
      </c>
    </row>
    <row r="685" spans="1:13" x14ac:dyDescent="0.4">
      <c r="A685">
        <v>4</v>
      </c>
      <c r="B685" t="s">
        <v>45</v>
      </c>
      <c r="C685" t="s">
        <v>77</v>
      </c>
      <c r="D685" t="s">
        <v>78</v>
      </c>
      <c r="E685" t="s">
        <v>79</v>
      </c>
      <c r="F685" t="s">
        <v>43</v>
      </c>
      <c r="G685" t="s">
        <v>44</v>
      </c>
      <c r="H685" t="s">
        <v>96</v>
      </c>
      <c r="I685" t="s">
        <v>81</v>
      </c>
    </row>
    <row r="686" spans="1:13" x14ac:dyDescent="0.4">
      <c r="A686">
        <v>4</v>
      </c>
      <c r="B686" t="s">
        <v>45</v>
      </c>
      <c r="C686" t="s">
        <v>77</v>
      </c>
      <c r="D686" t="s">
        <v>79</v>
      </c>
      <c r="E686" t="s">
        <v>96</v>
      </c>
      <c r="F686" t="s">
        <v>82</v>
      </c>
    </row>
    <row r="687" spans="1:13" x14ac:dyDescent="0.4">
      <c r="A687">
        <v>4</v>
      </c>
      <c r="B687" t="s">
        <v>45</v>
      </c>
      <c r="C687" t="s">
        <v>77</v>
      </c>
      <c r="D687" t="s">
        <v>79</v>
      </c>
      <c r="E687" t="s">
        <v>43</v>
      </c>
      <c r="F687" t="s">
        <v>84</v>
      </c>
      <c r="G687" t="s">
        <v>85</v>
      </c>
    </row>
    <row r="688" spans="1:13" x14ac:dyDescent="0.4">
      <c r="A688">
        <v>4</v>
      </c>
      <c r="B688" t="s">
        <v>45</v>
      </c>
      <c r="C688" t="s">
        <v>96</v>
      </c>
      <c r="D688" t="s">
        <v>82</v>
      </c>
    </row>
    <row r="689" spans="1:6" x14ac:dyDescent="0.4">
      <c r="A689">
        <v>4</v>
      </c>
      <c r="B689" t="s">
        <v>45</v>
      </c>
      <c r="C689" t="s">
        <v>81</v>
      </c>
      <c r="D689" t="s">
        <v>82</v>
      </c>
    </row>
    <row r="690" spans="1:6" x14ac:dyDescent="0.4">
      <c r="A690">
        <v>4</v>
      </c>
      <c r="B690" t="s">
        <v>45</v>
      </c>
      <c r="C690" t="s">
        <v>81</v>
      </c>
      <c r="D690" t="s">
        <v>83</v>
      </c>
      <c r="E690" t="s">
        <v>84</v>
      </c>
      <c r="F690" t="s">
        <v>85</v>
      </c>
    </row>
    <row r="691" spans="1:6" x14ac:dyDescent="0.4">
      <c r="A691">
        <v>4</v>
      </c>
      <c r="B691" t="s">
        <v>45</v>
      </c>
      <c r="C691" t="s">
        <v>81</v>
      </c>
      <c r="D691" t="s">
        <v>84</v>
      </c>
      <c r="E691" t="s">
        <v>85</v>
      </c>
      <c r="F691" t="s">
        <v>97</v>
      </c>
    </row>
    <row r="692" spans="1:6" x14ac:dyDescent="0.4">
      <c r="A692">
        <v>4</v>
      </c>
      <c r="B692" t="s">
        <v>45</v>
      </c>
      <c r="C692" t="s">
        <v>81</v>
      </c>
      <c r="D692" t="s">
        <v>85</v>
      </c>
    </row>
    <row r="693" spans="1:6" x14ac:dyDescent="0.4">
      <c r="A693">
        <v>4</v>
      </c>
      <c r="B693" t="s">
        <v>45</v>
      </c>
      <c r="C693" t="s">
        <v>81</v>
      </c>
      <c r="D693" t="s">
        <v>82</v>
      </c>
      <c r="E693" t="s">
        <v>85</v>
      </c>
    </row>
    <row r="694" spans="1:6" x14ac:dyDescent="0.4">
      <c r="A694">
        <v>4</v>
      </c>
      <c r="B694" t="s">
        <v>45</v>
      </c>
      <c r="C694" t="s">
        <v>81</v>
      </c>
    </row>
    <row r="695" spans="1:6" x14ac:dyDescent="0.4">
      <c r="A695">
        <v>4</v>
      </c>
      <c r="B695" t="s">
        <v>45</v>
      </c>
      <c r="C695" t="s">
        <v>81</v>
      </c>
      <c r="D695" t="s">
        <v>84</v>
      </c>
      <c r="E695" t="s">
        <v>85</v>
      </c>
    </row>
    <row r="696" spans="1:6" x14ac:dyDescent="0.4">
      <c r="A696">
        <v>4</v>
      </c>
      <c r="B696" t="s">
        <v>45</v>
      </c>
      <c r="C696" t="s">
        <v>81</v>
      </c>
    </row>
    <row r="697" spans="1:6" x14ac:dyDescent="0.4">
      <c r="A697">
        <v>4</v>
      </c>
      <c r="B697" t="s">
        <v>45</v>
      </c>
      <c r="C697" t="s">
        <v>81</v>
      </c>
      <c r="D697" t="s">
        <v>82</v>
      </c>
      <c r="E697" t="s">
        <v>84</v>
      </c>
      <c r="F697" t="s">
        <v>85</v>
      </c>
    </row>
    <row r="698" spans="1:6" x14ac:dyDescent="0.4">
      <c r="A698">
        <v>4</v>
      </c>
      <c r="B698" t="s">
        <v>45</v>
      </c>
      <c r="C698" t="s">
        <v>81</v>
      </c>
      <c r="D698" t="s">
        <v>85</v>
      </c>
    </row>
    <row r="699" spans="1:6" x14ac:dyDescent="0.4">
      <c r="A699">
        <v>4</v>
      </c>
      <c r="B699" t="s">
        <v>45</v>
      </c>
      <c r="C699" t="s">
        <v>82</v>
      </c>
      <c r="D699" t="s">
        <v>84</v>
      </c>
      <c r="E699" t="s">
        <v>85</v>
      </c>
    </row>
    <row r="700" spans="1:6" x14ac:dyDescent="0.4">
      <c r="A700">
        <v>4</v>
      </c>
      <c r="B700" t="s">
        <v>45</v>
      </c>
      <c r="C700" t="s">
        <v>82</v>
      </c>
      <c r="D700" t="s">
        <v>84</v>
      </c>
      <c r="E700" t="s">
        <v>85</v>
      </c>
    </row>
    <row r="701" spans="1:6" x14ac:dyDescent="0.4">
      <c r="A701">
        <v>4</v>
      </c>
      <c r="B701" t="s">
        <v>45</v>
      </c>
      <c r="C701" t="s">
        <v>82</v>
      </c>
      <c r="D701" t="s">
        <v>85</v>
      </c>
    </row>
    <row r="702" spans="1:6" x14ac:dyDescent="0.4">
      <c r="A702">
        <v>4</v>
      </c>
      <c r="B702" t="s">
        <v>45</v>
      </c>
      <c r="C702" t="s">
        <v>82</v>
      </c>
    </row>
    <row r="703" spans="1:6" x14ac:dyDescent="0.4">
      <c r="A703">
        <v>4</v>
      </c>
      <c r="B703" t="s">
        <v>45</v>
      </c>
      <c r="C703" t="s">
        <v>82</v>
      </c>
      <c r="D703" t="s">
        <v>83</v>
      </c>
      <c r="E703" t="s">
        <v>84</v>
      </c>
      <c r="F703" t="s">
        <v>85</v>
      </c>
    </row>
    <row r="704" spans="1:6" x14ac:dyDescent="0.4">
      <c r="A704">
        <v>4</v>
      </c>
      <c r="B704" t="s">
        <v>45</v>
      </c>
      <c r="C704" t="s">
        <v>82</v>
      </c>
      <c r="D704" t="s">
        <v>84</v>
      </c>
      <c r="E704" t="s">
        <v>85</v>
      </c>
    </row>
    <row r="705" spans="1:5" x14ac:dyDescent="0.4">
      <c r="A705">
        <v>4</v>
      </c>
      <c r="B705" t="s">
        <v>45</v>
      </c>
      <c r="C705" t="s">
        <v>82</v>
      </c>
      <c r="D705" t="s">
        <v>84</v>
      </c>
    </row>
    <row r="706" spans="1:5" x14ac:dyDescent="0.4">
      <c r="A706">
        <v>4</v>
      </c>
      <c r="B706" t="s">
        <v>45</v>
      </c>
      <c r="C706" t="s">
        <v>82</v>
      </c>
    </row>
    <row r="707" spans="1:5" x14ac:dyDescent="0.4">
      <c r="A707">
        <v>4</v>
      </c>
      <c r="B707" t="s">
        <v>45</v>
      </c>
      <c r="C707" t="s">
        <v>83</v>
      </c>
    </row>
    <row r="708" spans="1:5" x14ac:dyDescent="0.4">
      <c r="A708">
        <v>4</v>
      </c>
      <c r="B708" t="s">
        <v>45</v>
      </c>
      <c r="C708" t="s">
        <v>83</v>
      </c>
      <c r="D708" t="s">
        <v>84</v>
      </c>
      <c r="E708" t="s">
        <v>85</v>
      </c>
    </row>
    <row r="709" spans="1:5" x14ac:dyDescent="0.4">
      <c r="A709">
        <v>4</v>
      </c>
      <c r="B709" t="s">
        <v>45</v>
      </c>
      <c r="C709" t="s">
        <v>83</v>
      </c>
      <c r="D709" t="s">
        <v>84</v>
      </c>
      <c r="E709" t="s">
        <v>85</v>
      </c>
    </row>
    <row r="710" spans="1:5" x14ac:dyDescent="0.4">
      <c r="A710">
        <v>4</v>
      </c>
      <c r="B710" t="s">
        <v>45</v>
      </c>
      <c r="C710" t="s">
        <v>83</v>
      </c>
      <c r="D710" t="s">
        <v>84</v>
      </c>
      <c r="E710" t="s">
        <v>85</v>
      </c>
    </row>
    <row r="711" spans="1:5" x14ac:dyDescent="0.4">
      <c r="A711">
        <v>4</v>
      </c>
      <c r="B711" t="s">
        <v>45</v>
      </c>
      <c r="C711" t="s">
        <v>84</v>
      </c>
      <c r="D711" t="s">
        <v>85</v>
      </c>
    </row>
    <row r="712" spans="1:5" x14ac:dyDescent="0.4">
      <c r="A712">
        <v>4</v>
      </c>
      <c r="B712" t="s">
        <v>45</v>
      </c>
      <c r="C712" t="s">
        <v>84</v>
      </c>
      <c r="D712" t="s">
        <v>85</v>
      </c>
      <c r="E712" t="s">
        <v>189</v>
      </c>
    </row>
    <row r="713" spans="1:5" x14ac:dyDescent="0.4">
      <c r="A713">
        <v>4</v>
      </c>
      <c r="B713" t="s">
        <v>45</v>
      </c>
      <c r="C713" t="s">
        <v>84</v>
      </c>
    </row>
    <row r="714" spans="1:5" x14ac:dyDescent="0.4">
      <c r="A714">
        <v>4</v>
      </c>
      <c r="B714" t="s">
        <v>45</v>
      </c>
      <c r="C714" t="s">
        <v>84</v>
      </c>
      <c r="D714" t="s">
        <v>85</v>
      </c>
    </row>
    <row r="715" spans="1:5" x14ac:dyDescent="0.4">
      <c r="A715">
        <v>4</v>
      </c>
      <c r="B715" t="s">
        <v>45</v>
      </c>
      <c r="C715" t="s">
        <v>84</v>
      </c>
      <c r="D715" t="s">
        <v>85</v>
      </c>
    </row>
    <row r="716" spans="1:5" x14ac:dyDescent="0.4">
      <c r="A716">
        <v>4</v>
      </c>
      <c r="B716" t="s">
        <v>45</v>
      </c>
      <c r="C716" t="s">
        <v>84</v>
      </c>
      <c r="D716" t="s">
        <v>85</v>
      </c>
    </row>
    <row r="717" spans="1:5" x14ac:dyDescent="0.4">
      <c r="A717">
        <v>4</v>
      </c>
      <c r="B717" t="s">
        <v>45</v>
      </c>
      <c r="C717" t="s">
        <v>85</v>
      </c>
    </row>
    <row r="718" spans="1:5" x14ac:dyDescent="0.4">
      <c r="A718">
        <v>4</v>
      </c>
      <c r="B718" t="s">
        <v>45</v>
      </c>
      <c r="C718" t="s">
        <v>85</v>
      </c>
    </row>
    <row r="719" spans="1:5" x14ac:dyDescent="0.4">
      <c r="A719">
        <v>4</v>
      </c>
      <c r="B719" t="s">
        <v>45</v>
      </c>
      <c r="C719" t="s">
        <v>97</v>
      </c>
    </row>
    <row r="720" spans="1:5" x14ac:dyDescent="0.4">
      <c r="A720">
        <v>4</v>
      </c>
      <c r="B720" t="s">
        <v>45</v>
      </c>
      <c r="C720" t="s">
        <v>78</v>
      </c>
    </row>
    <row r="721" spans="1:10" x14ac:dyDescent="0.4">
      <c r="A721">
        <v>4</v>
      </c>
      <c r="B721" t="s">
        <v>45</v>
      </c>
      <c r="C721" t="s">
        <v>78</v>
      </c>
    </row>
    <row r="722" spans="1:10" x14ac:dyDescent="0.4">
      <c r="A722">
        <v>4</v>
      </c>
      <c r="B722" t="s">
        <v>45</v>
      </c>
      <c r="C722" t="s">
        <v>78</v>
      </c>
      <c r="D722" t="s">
        <v>44</v>
      </c>
    </row>
    <row r="723" spans="1:10" x14ac:dyDescent="0.4">
      <c r="A723">
        <v>4</v>
      </c>
      <c r="B723" t="s">
        <v>45</v>
      </c>
      <c r="C723" t="s">
        <v>78</v>
      </c>
    </row>
    <row r="724" spans="1:10" x14ac:dyDescent="0.4">
      <c r="A724">
        <v>4</v>
      </c>
      <c r="B724" t="s">
        <v>45</v>
      </c>
      <c r="C724" t="s">
        <v>78</v>
      </c>
      <c r="D724" t="s">
        <v>85</v>
      </c>
    </row>
    <row r="725" spans="1:10" x14ac:dyDescent="0.4">
      <c r="A725">
        <v>4</v>
      </c>
      <c r="B725" t="s">
        <v>45</v>
      </c>
      <c r="C725" t="s">
        <v>78</v>
      </c>
    </row>
    <row r="726" spans="1:10" x14ac:dyDescent="0.4">
      <c r="A726">
        <v>4</v>
      </c>
      <c r="B726" t="s">
        <v>45</v>
      </c>
      <c r="C726" t="s">
        <v>78</v>
      </c>
      <c r="D726" t="s">
        <v>82</v>
      </c>
      <c r="E726" t="s">
        <v>84</v>
      </c>
      <c r="F726" t="s">
        <v>85</v>
      </c>
    </row>
    <row r="727" spans="1:10" x14ac:dyDescent="0.4">
      <c r="A727">
        <v>4</v>
      </c>
      <c r="B727" t="s">
        <v>45</v>
      </c>
      <c r="C727" t="s">
        <v>79</v>
      </c>
      <c r="D727" t="s">
        <v>43</v>
      </c>
      <c r="E727" t="s">
        <v>44</v>
      </c>
      <c r="F727" t="s">
        <v>94</v>
      </c>
    </row>
    <row r="728" spans="1:10" x14ac:dyDescent="0.4">
      <c r="A728">
        <v>4</v>
      </c>
      <c r="B728" t="s">
        <v>45</v>
      </c>
      <c r="C728" t="s">
        <v>79</v>
      </c>
    </row>
    <row r="729" spans="1:10" x14ac:dyDescent="0.4">
      <c r="A729">
        <v>4</v>
      </c>
      <c r="B729" t="s">
        <v>45</v>
      </c>
      <c r="C729" t="s">
        <v>79</v>
      </c>
      <c r="D729" t="s">
        <v>82</v>
      </c>
      <c r="E729" t="s">
        <v>84</v>
      </c>
      <c r="F729" t="s">
        <v>85</v>
      </c>
    </row>
    <row r="730" spans="1:10" x14ac:dyDescent="0.4">
      <c r="A730">
        <v>4</v>
      </c>
      <c r="B730" t="s">
        <v>45</v>
      </c>
      <c r="C730" t="s">
        <v>79</v>
      </c>
      <c r="D730" t="s">
        <v>43</v>
      </c>
      <c r="E730" t="s">
        <v>96</v>
      </c>
      <c r="F730" t="s">
        <v>83</v>
      </c>
      <c r="G730" t="s">
        <v>84</v>
      </c>
      <c r="H730" t="s">
        <v>85</v>
      </c>
      <c r="I730" t="s">
        <v>97</v>
      </c>
      <c r="J730" t="s">
        <v>174</v>
      </c>
    </row>
    <row r="731" spans="1:10" x14ac:dyDescent="0.4">
      <c r="A731">
        <v>4</v>
      </c>
      <c r="B731" t="s">
        <v>45</v>
      </c>
      <c r="C731" t="s">
        <v>79</v>
      </c>
      <c r="D731" t="s">
        <v>43</v>
      </c>
      <c r="E731" t="s">
        <v>81</v>
      </c>
      <c r="F731" t="s">
        <v>83</v>
      </c>
      <c r="G731" t="s">
        <v>84</v>
      </c>
      <c r="H731" t="s">
        <v>97</v>
      </c>
    </row>
    <row r="732" spans="1:10" x14ac:dyDescent="0.4">
      <c r="A732">
        <v>4</v>
      </c>
      <c r="B732" t="s">
        <v>45</v>
      </c>
      <c r="C732" t="s">
        <v>93</v>
      </c>
      <c r="D732" t="s">
        <v>84</v>
      </c>
      <c r="E732" t="s">
        <v>85</v>
      </c>
    </row>
    <row r="733" spans="1:10" x14ac:dyDescent="0.4">
      <c r="A733">
        <v>4</v>
      </c>
      <c r="B733" t="s">
        <v>45</v>
      </c>
      <c r="C733" t="s">
        <v>93</v>
      </c>
      <c r="D733" t="s">
        <v>96</v>
      </c>
    </row>
    <row r="734" spans="1:10" x14ac:dyDescent="0.4">
      <c r="A734">
        <v>4</v>
      </c>
      <c r="B734" t="s">
        <v>45</v>
      </c>
      <c r="C734" t="s">
        <v>93</v>
      </c>
      <c r="D734" t="s">
        <v>43</v>
      </c>
      <c r="E734" t="s">
        <v>97</v>
      </c>
      <c r="F734" t="s">
        <v>189</v>
      </c>
    </row>
    <row r="735" spans="1:10" x14ac:dyDescent="0.4">
      <c r="A735">
        <v>4</v>
      </c>
      <c r="B735" t="s">
        <v>45</v>
      </c>
      <c r="C735" t="s">
        <v>43</v>
      </c>
      <c r="D735" t="s">
        <v>44</v>
      </c>
      <c r="E735" t="s">
        <v>81</v>
      </c>
      <c r="F735" t="s">
        <v>84</v>
      </c>
      <c r="G735" t="s">
        <v>85</v>
      </c>
    </row>
    <row r="736" spans="1:10" x14ac:dyDescent="0.4">
      <c r="A736">
        <v>4</v>
      </c>
      <c r="B736" t="s">
        <v>45</v>
      </c>
      <c r="C736" t="s">
        <v>43</v>
      </c>
      <c r="D736" t="s">
        <v>82</v>
      </c>
      <c r="E736" t="s">
        <v>84</v>
      </c>
      <c r="F736" t="s">
        <v>85</v>
      </c>
    </row>
    <row r="737" spans="1:7" x14ac:dyDescent="0.4">
      <c r="A737">
        <v>4</v>
      </c>
      <c r="B737" t="s">
        <v>45</v>
      </c>
      <c r="C737" t="s">
        <v>43</v>
      </c>
    </row>
    <row r="738" spans="1:7" x14ac:dyDescent="0.4">
      <c r="A738">
        <v>4</v>
      </c>
      <c r="B738" t="s">
        <v>45</v>
      </c>
      <c r="C738" t="s">
        <v>43</v>
      </c>
      <c r="D738" t="s">
        <v>85</v>
      </c>
    </row>
    <row r="739" spans="1:7" x14ac:dyDescent="0.4">
      <c r="A739">
        <v>4</v>
      </c>
      <c r="B739" t="s">
        <v>45</v>
      </c>
      <c r="C739" t="s">
        <v>43</v>
      </c>
      <c r="D739" t="s">
        <v>84</v>
      </c>
      <c r="E739" t="s">
        <v>85</v>
      </c>
    </row>
    <row r="740" spans="1:7" x14ac:dyDescent="0.4">
      <c r="A740">
        <v>4</v>
      </c>
      <c r="B740" t="s">
        <v>45</v>
      </c>
      <c r="C740" t="s">
        <v>43</v>
      </c>
      <c r="D740" t="s">
        <v>82</v>
      </c>
    </row>
    <row r="741" spans="1:7" x14ac:dyDescent="0.4">
      <c r="A741">
        <v>4</v>
      </c>
      <c r="B741" t="s">
        <v>45</v>
      </c>
      <c r="C741" t="s">
        <v>43</v>
      </c>
      <c r="D741" t="s">
        <v>84</v>
      </c>
      <c r="E741" t="s">
        <v>85</v>
      </c>
    </row>
    <row r="742" spans="1:7" x14ac:dyDescent="0.4">
      <c r="A742">
        <v>4</v>
      </c>
      <c r="B742" t="s">
        <v>45</v>
      </c>
      <c r="C742" t="s">
        <v>43</v>
      </c>
    </row>
    <row r="743" spans="1:7" x14ac:dyDescent="0.4">
      <c r="A743">
        <v>4</v>
      </c>
      <c r="B743" t="s">
        <v>45</v>
      </c>
      <c r="C743" t="s">
        <v>44</v>
      </c>
      <c r="D743" t="s">
        <v>85</v>
      </c>
    </row>
    <row r="744" spans="1:7" x14ac:dyDescent="0.4">
      <c r="A744">
        <v>4</v>
      </c>
      <c r="B744" t="s">
        <v>45</v>
      </c>
      <c r="C744" t="s">
        <v>44</v>
      </c>
      <c r="D744" t="s">
        <v>84</v>
      </c>
      <c r="E744" t="s">
        <v>85</v>
      </c>
    </row>
    <row r="745" spans="1:7" x14ac:dyDescent="0.4">
      <c r="A745">
        <v>4</v>
      </c>
      <c r="B745" t="s">
        <v>45</v>
      </c>
      <c r="C745" t="s">
        <v>44</v>
      </c>
      <c r="D745" t="s">
        <v>81</v>
      </c>
      <c r="E745" t="s">
        <v>85</v>
      </c>
    </row>
    <row r="746" spans="1:7" x14ac:dyDescent="0.4">
      <c r="A746">
        <v>4</v>
      </c>
      <c r="B746" t="s">
        <v>45</v>
      </c>
      <c r="C746" t="s">
        <v>44</v>
      </c>
      <c r="D746" t="s">
        <v>81</v>
      </c>
      <c r="E746" t="s">
        <v>82</v>
      </c>
      <c r="F746" t="s">
        <v>85</v>
      </c>
    </row>
    <row r="747" spans="1:7" x14ac:dyDescent="0.4">
      <c r="A747">
        <v>4</v>
      </c>
      <c r="B747" t="s">
        <v>45</v>
      </c>
      <c r="C747" t="s">
        <v>44</v>
      </c>
    </row>
    <row r="748" spans="1:7" x14ac:dyDescent="0.4">
      <c r="A748">
        <v>4</v>
      </c>
      <c r="B748" t="s">
        <v>45</v>
      </c>
      <c r="C748" t="s">
        <v>44</v>
      </c>
      <c r="D748" t="s">
        <v>81</v>
      </c>
    </row>
    <row r="749" spans="1:7" x14ac:dyDescent="0.4">
      <c r="A749">
        <v>4</v>
      </c>
      <c r="B749" t="s">
        <v>45</v>
      </c>
      <c r="C749" t="s">
        <v>44</v>
      </c>
      <c r="D749" t="s">
        <v>84</v>
      </c>
      <c r="E749" t="s">
        <v>85</v>
      </c>
    </row>
    <row r="750" spans="1:7" x14ac:dyDescent="0.4">
      <c r="A750">
        <v>4</v>
      </c>
      <c r="B750" t="s">
        <v>45</v>
      </c>
      <c r="C750" t="s">
        <v>44</v>
      </c>
      <c r="D750" t="s">
        <v>82</v>
      </c>
      <c r="E750" t="s">
        <v>84</v>
      </c>
    </row>
    <row r="751" spans="1:7" x14ac:dyDescent="0.4">
      <c r="A751">
        <v>4</v>
      </c>
      <c r="B751" t="s">
        <v>45</v>
      </c>
      <c r="C751" t="s">
        <v>44</v>
      </c>
    </row>
    <row r="752" spans="1:7" x14ac:dyDescent="0.4">
      <c r="A752">
        <v>4</v>
      </c>
      <c r="B752" t="s">
        <v>45</v>
      </c>
      <c r="C752" t="s">
        <v>44</v>
      </c>
      <c r="D752" t="s">
        <v>81</v>
      </c>
      <c r="E752" t="s">
        <v>82</v>
      </c>
      <c r="F752" t="s">
        <v>84</v>
      </c>
      <c r="G752" t="s">
        <v>85</v>
      </c>
    </row>
    <row r="753" spans="1:8" x14ac:dyDescent="0.4">
      <c r="A753">
        <v>4</v>
      </c>
      <c r="B753" t="s">
        <v>45</v>
      </c>
      <c r="C753" t="s">
        <v>94</v>
      </c>
      <c r="D753" t="s">
        <v>96</v>
      </c>
      <c r="E753" t="s">
        <v>82</v>
      </c>
      <c r="F753" t="s">
        <v>83</v>
      </c>
      <c r="G753" t="s">
        <v>84</v>
      </c>
      <c r="H753" t="s">
        <v>85</v>
      </c>
    </row>
    <row r="754" spans="1:8" x14ac:dyDescent="0.4">
      <c r="A754">
        <v>4</v>
      </c>
      <c r="B754" t="s">
        <v>45</v>
      </c>
      <c r="C754" t="s">
        <v>189</v>
      </c>
    </row>
    <row r="755" spans="1:8" x14ac:dyDescent="0.4">
      <c r="A755">
        <v>4</v>
      </c>
      <c r="B755" t="s">
        <v>45</v>
      </c>
      <c r="C755" t="s">
        <v>189</v>
      </c>
    </row>
    <row r="756" spans="1:8" x14ac:dyDescent="0.4">
      <c r="A756">
        <v>4</v>
      </c>
      <c r="B756" t="s">
        <v>45</v>
      </c>
      <c r="C756" t="s">
        <v>189</v>
      </c>
    </row>
    <row r="757" spans="1:8" x14ac:dyDescent="0.4">
      <c r="A757">
        <v>4</v>
      </c>
      <c r="B757" t="s">
        <v>45</v>
      </c>
      <c r="C757" t="s">
        <v>189</v>
      </c>
    </row>
    <row r="758" spans="1:8" x14ac:dyDescent="0.4">
      <c r="A758">
        <v>4</v>
      </c>
      <c r="B758" t="s">
        <v>45</v>
      </c>
      <c r="C758" t="s">
        <v>189</v>
      </c>
    </row>
    <row r="759" spans="1:8" x14ac:dyDescent="0.4">
      <c r="A759">
        <v>4</v>
      </c>
      <c r="B759" t="s">
        <v>45</v>
      </c>
      <c r="C759" t="s">
        <v>189</v>
      </c>
    </row>
    <row r="760" spans="1:8" x14ac:dyDescent="0.4">
      <c r="A760">
        <v>4</v>
      </c>
      <c r="B760" t="s">
        <v>45</v>
      </c>
      <c r="C760" t="s">
        <v>189</v>
      </c>
    </row>
    <row r="761" spans="1:8" x14ac:dyDescent="0.4">
      <c r="A761">
        <v>4</v>
      </c>
      <c r="B761" t="s">
        <v>45</v>
      </c>
      <c r="C761" t="s">
        <v>189</v>
      </c>
    </row>
    <row r="762" spans="1:8" x14ac:dyDescent="0.4">
      <c r="A762">
        <v>4</v>
      </c>
      <c r="B762" t="s">
        <v>45</v>
      </c>
      <c r="C762" t="s">
        <v>189</v>
      </c>
    </row>
    <row r="763" spans="1:8" x14ac:dyDescent="0.4">
      <c r="A763">
        <v>4</v>
      </c>
      <c r="B763" t="s">
        <v>45</v>
      </c>
      <c r="C763" t="s">
        <v>189</v>
      </c>
    </row>
    <row r="764" spans="1:8" x14ac:dyDescent="0.4">
      <c r="A764">
        <v>4</v>
      </c>
      <c r="B764" t="s">
        <v>45</v>
      </c>
      <c r="C764" t="s">
        <v>189</v>
      </c>
    </row>
    <row r="765" spans="1:8" x14ac:dyDescent="0.4">
      <c r="A765">
        <v>4</v>
      </c>
      <c r="B765" t="s">
        <v>45</v>
      </c>
      <c r="C765" t="s">
        <v>189</v>
      </c>
    </row>
    <row r="766" spans="1:8" x14ac:dyDescent="0.4">
      <c r="A766">
        <v>4</v>
      </c>
      <c r="B766" t="s">
        <v>45</v>
      </c>
      <c r="C766" t="s">
        <v>189</v>
      </c>
    </row>
    <row r="767" spans="1:8" x14ac:dyDescent="0.4">
      <c r="A767">
        <v>4</v>
      </c>
      <c r="B767" t="s">
        <v>45</v>
      </c>
    </row>
    <row r="768" spans="1:8" x14ac:dyDescent="0.4">
      <c r="A768">
        <v>4</v>
      </c>
      <c r="B768" t="s">
        <v>45</v>
      </c>
    </row>
    <row r="769" spans="1:2" x14ac:dyDescent="0.4">
      <c r="A769">
        <v>4</v>
      </c>
      <c r="B769" t="s">
        <v>45</v>
      </c>
    </row>
    <row r="770" spans="1:2" x14ac:dyDescent="0.4">
      <c r="A770">
        <v>4</v>
      </c>
      <c r="B770" t="s">
        <v>45</v>
      </c>
    </row>
    <row r="771" spans="1:2" x14ac:dyDescent="0.4">
      <c r="A771">
        <v>4</v>
      </c>
      <c r="B771" t="s">
        <v>45</v>
      </c>
    </row>
    <row r="772" spans="1:2" x14ac:dyDescent="0.4">
      <c r="A772">
        <v>4</v>
      </c>
      <c r="B772" t="s">
        <v>45</v>
      </c>
    </row>
    <row r="773" spans="1:2" x14ac:dyDescent="0.4">
      <c r="A773">
        <v>4</v>
      </c>
      <c r="B773" t="s">
        <v>45</v>
      </c>
    </row>
    <row r="774" spans="1:2" x14ac:dyDescent="0.4">
      <c r="A774">
        <v>4</v>
      </c>
      <c r="B774" t="s">
        <v>45</v>
      </c>
    </row>
    <row r="775" spans="1:2" x14ac:dyDescent="0.4">
      <c r="A775">
        <v>4</v>
      </c>
      <c r="B775" t="s">
        <v>45</v>
      </c>
    </row>
    <row r="776" spans="1:2" x14ac:dyDescent="0.4">
      <c r="A776">
        <v>4</v>
      </c>
      <c r="B776" t="s">
        <v>45</v>
      </c>
    </row>
    <row r="777" spans="1:2" x14ac:dyDescent="0.4">
      <c r="A777">
        <v>4</v>
      </c>
      <c r="B777" t="s">
        <v>45</v>
      </c>
    </row>
    <row r="778" spans="1:2" x14ac:dyDescent="0.4">
      <c r="A778">
        <v>4</v>
      </c>
      <c r="B778" t="s">
        <v>45</v>
      </c>
    </row>
    <row r="779" spans="1:2" x14ac:dyDescent="0.4">
      <c r="A779">
        <v>4</v>
      </c>
      <c r="B779" t="s">
        <v>45</v>
      </c>
    </row>
    <row r="780" spans="1:2" x14ac:dyDescent="0.4">
      <c r="A780">
        <v>4</v>
      </c>
      <c r="B780" t="s">
        <v>45</v>
      </c>
    </row>
    <row r="781" spans="1:2" x14ac:dyDescent="0.4">
      <c r="A781">
        <v>4</v>
      </c>
      <c r="B781" t="s">
        <v>45</v>
      </c>
    </row>
    <row r="782" spans="1:2" x14ac:dyDescent="0.4">
      <c r="A782">
        <v>4</v>
      </c>
      <c r="B782" t="s">
        <v>45</v>
      </c>
    </row>
    <row r="783" spans="1:2" x14ac:dyDescent="0.4">
      <c r="A783">
        <v>4</v>
      </c>
      <c r="B783" t="s">
        <v>45</v>
      </c>
    </row>
    <row r="784" spans="1:2" x14ac:dyDescent="0.4">
      <c r="A784">
        <v>4</v>
      </c>
      <c r="B784" t="s">
        <v>45</v>
      </c>
    </row>
    <row r="785" spans="1:2" x14ac:dyDescent="0.4">
      <c r="A785">
        <v>4</v>
      </c>
      <c r="B785" t="s">
        <v>45</v>
      </c>
    </row>
    <row r="786" spans="1:2" x14ac:dyDescent="0.4">
      <c r="A786">
        <v>4</v>
      </c>
      <c r="B786" t="s">
        <v>45</v>
      </c>
    </row>
    <row r="787" spans="1:2" x14ac:dyDescent="0.4">
      <c r="A787">
        <v>4</v>
      </c>
      <c r="B787" t="s">
        <v>45</v>
      </c>
    </row>
    <row r="788" spans="1:2" x14ac:dyDescent="0.4">
      <c r="A788">
        <v>4</v>
      </c>
      <c r="B788" t="s">
        <v>45</v>
      </c>
    </row>
    <row r="789" spans="1:2" x14ac:dyDescent="0.4">
      <c r="A789">
        <v>4</v>
      </c>
      <c r="B789" t="s">
        <v>45</v>
      </c>
    </row>
    <row r="790" spans="1:2" x14ac:dyDescent="0.4">
      <c r="A790">
        <v>4</v>
      </c>
      <c r="B790" t="s">
        <v>45</v>
      </c>
    </row>
    <row r="791" spans="1:2" x14ac:dyDescent="0.4">
      <c r="A791">
        <v>4</v>
      </c>
      <c r="B791" t="s">
        <v>45</v>
      </c>
    </row>
    <row r="792" spans="1:2" x14ac:dyDescent="0.4">
      <c r="A792">
        <v>4</v>
      </c>
      <c r="B792" t="s">
        <v>45</v>
      </c>
    </row>
    <row r="793" spans="1:2" x14ac:dyDescent="0.4">
      <c r="A793">
        <v>4</v>
      </c>
      <c r="B793" t="s">
        <v>45</v>
      </c>
    </row>
    <row r="794" spans="1:2" x14ac:dyDescent="0.4">
      <c r="A794">
        <v>4</v>
      </c>
      <c r="B794" t="s">
        <v>45</v>
      </c>
    </row>
    <row r="795" spans="1:2" x14ac:dyDescent="0.4">
      <c r="A795">
        <v>4</v>
      </c>
      <c r="B795" t="s">
        <v>45</v>
      </c>
    </row>
    <row r="796" spans="1:2" x14ac:dyDescent="0.4">
      <c r="A796">
        <v>4</v>
      </c>
      <c r="B796" t="s">
        <v>45</v>
      </c>
    </row>
    <row r="797" spans="1:2" x14ac:dyDescent="0.4">
      <c r="A797">
        <v>4</v>
      </c>
      <c r="B797" t="s">
        <v>45</v>
      </c>
    </row>
    <row r="798" spans="1:2" x14ac:dyDescent="0.4">
      <c r="A798">
        <v>4</v>
      </c>
      <c r="B798" t="s">
        <v>45</v>
      </c>
    </row>
    <row r="799" spans="1:2" x14ac:dyDescent="0.4">
      <c r="A799">
        <v>4</v>
      </c>
      <c r="B799" t="s">
        <v>45</v>
      </c>
    </row>
    <row r="800" spans="1:2" x14ac:dyDescent="0.4">
      <c r="A800">
        <v>4</v>
      </c>
      <c r="B800" t="s">
        <v>45</v>
      </c>
    </row>
    <row r="801" spans="1:19" x14ac:dyDescent="0.4">
      <c r="A801">
        <v>4</v>
      </c>
      <c r="B801" t="s">
        <v>45</v>
      </c>
    </row>
    <row r="802" spans="1:19" x14ac:dyDescent="0.4">
      <c r="A802">
        <v>4</v>
      </c>
      <c r="B802" t="s">
        <v>45</v>
      </c>
    </row>
    <row r="803" spans="1:19" x14ac:dyDescent="0.4">
      <c r="A803">
        <v>4</v>
      </c>
      <c r="B803" t="s">
        <v>45</v>
      </c>
    </row>
    <row r="804" spans="1:19" x14ac:dyDescent="0.4">
      <c r="A804">
        <v>4</v>
      </c>
      <c r="B804" t="s">
        <v>45</v>
      </c>
    </row>
    <row r="805" spans="1:19" x14ac:dyDescent="0.4">
      <c r="A805">
        <v>4</v>
      </c>
      <c r="B805" t="s">
        <v>45</v>
      </c>
    </row>
    <row r="806" spans="1:19" x14ac:dyDescent="0.4">
      <c r="A806">
        <v>4</v>
      </c>
      <c r="B806" t="s">
        <v>45</v>
      </c>
    </row>
    <row r="807" spans="1:19" x14ac:dyDescent="0.4">
      <c r="A807">
        <v>4</v>
      </c>
      <c r="B807" t="s">
        <v>45</v>
      </c>
    </row>
    <row r="808" spans="1:19" x14ac:dyDescent="0.4">
      <c r="A808">
        <v>4</v>
      </c>
      <c r="B808" t="s">
        <v>45</v>
      </c>
    </row>
    <row r="809" spans="1:19" x14ac:dyDescent="0.4">
      <c r="A809">
        <v>4</v>
      </c>
      <c r="B809" t="s">
        <v>45</v>
      </c>
    </row>
    <row r="810" spans="1:19" x14ac:dyDescent="0.4">
      <c r="A810">
        <v>4</v>
      </c>
      <c r="B810" t="s">
        <v>45</v>
      </c>
    </row>
    <row r="811" spans="1:19" x14ac:dyDescent="0.4">
      <c r="A811">
        <v>4</v>
      </c>
      <c r="B811" t="s">
        <v>45</v>
      </c>
    </row>
    <row r="812" spans="1:19" x14ac:dyDescent="0.4">
      <c r="A812">
        <v>4</v>
      </c>
      <c r="B812" t="s">
        <v>45</v>
      </c>
    </row>
    <row r="813" spans="1:19" x14ac:dyDescent="0.4">
      <c r="A813">
        <v>4</v>
      </c>
      <c r="B813" t="s">
        <v>45</v>
      </c>
    </row>
    <row r="814" spans="1:19" x14ac:dyDescent="0.4">
      <c r="A814">
        <v>4</v>
      </c>
      <c r="B814" t="s">
        <v>45</v>
      </c>
    </row>
    <row r="815" spans="1:19" x14ac:dyDescent="0.4">
      <c r="A815">
        <v>5</v>
      </c>
      <c r="B815" t="s">
        <v>27</v>
      </c>
      <c r="C815" t="s">
        <v>77</v>
      </c>
      <c r="D815" t="s">
        <v>80</v>
      </c>
      <c r="E815" t="s">
        <v>43</v>
      </c>
      <c r="F815" t="s">
        <v>94</v>
      </c>
      <c r="G815" t="s">
        <v>82</v>
      </c>
      <c r="H815" t="s">
        <v>84</v>
      </c>
    </row>
    <row r="816" spans="1:19" x14ac:dyDescent="0.4">
      <c r="A816">
        <v>5</v>
      </c>
      <c r="B816" t="s">
        <v>27</v>
      </c>
      <c r="C816" t="s">
        <v>77</v>
      </c>
      <c r="D816" t="s">
        <v>78</v>
      </c>
      <c r="E816" t="s">
        <v>79</v>
      </c>
      <c r="F816" t="s">
        <v>80</v>
      </c>
      <c r="G816" t="s">
        <v>93</v>
      </c>
      <c r="H816" t="s">
        <v>43</v>
      </c>
      <c r="I816" t="s">
        <v>44</v>
      </c>
      <c r="J816" t="s">
        <v>94</v>
      </c>
      <c r="K816" t="s">
        <v>95</v>
      </c>
      <c r="L816" t="s">
        <v>96</v>
      </c>
      <c r="M816" t="s">
        <v>81</v>
      </c>
      <c r="N816" t="s">
        <v>82</v>
      </c>
      <c r="O816" t="s">
        <v>83</v>
      </c>
      <c r="P816" t="s">
        <v>84</v>
      </c>
      <c r="Q816" t="s">
        <v>85</v>
      </c>
      <c r="R816" t="s">
        <v>97</v>
      </c>
      <c r="S816" t="s">
        <v>174</v>
      </c>
    </row>
    <row r="817" spans="1:19" x14ac:dyDescent="0.4">
      <c r="A817">
        <v>5</v>
      </c>
      <c r="B817" t="s">
        <v>27</v>
      </c>
      <c r="C817" t="s">
        <v>77</v>
      </c>
      <c r="D817" t="s">
        <v>79</v>
      </c>
      <c r="E817" t="s">
        <v>44</v>
      </c>
      <c r="F817" t="s">
        <v>94</v>
      </c>
      <c r="G817" t="s">
        <v>96</v>
      </c>
      <c r="H817" t="s">
        <v>81</v>
      </c>
      <c r="I817" t="s">
        <v>83</v>
      </c>
      <c r="J817" t="s">
        <v>84</v>
      </c>
      <c r="K817" t="s">
        <v>85</v>
      </c>
    </row>
    <row r="818" spans="1:19" x14ac:dyDescent="0.4">
      <c r="A818">
        <v>5</v>
      </c>
      <c r="B818" t="s">
        <v>27</v>
      </c>
      <c r="C818" t="s">
        <v>77</v>
      </c>
      <c r="D818" t="s">
        <v>78</v>
      </c>
      <c r="E818" t="s">
        <v>44</v>
      </c>
    </row>
    <row r="819" spans="1:19" x14ac:dyDescent="0.4">
      <c r="A819">
        <v>5</v>
      </c>
      <c r="B819" t="s">
        <v>27</v>
      </c>
      <c r="C819" t="s">
        <v>77</v>
      </c>
      <c r="D819" t="s">
        <v>78</v>
      </c>
      <c r="E819" t="s">
        <v>79</v>
      </c>
      <c r="F819" t="s">
        <v>80</v>
      </c>
      <c r="G819" t="s">
        <v>93</v>
      </c>
      <c r="H819" t="s">
        <v>43</v>
      </c>
      <c r="I819" t="s">
        <v>44</v>
      </c>
      <c r="J819" t="s">
        <v>94</v>
      </c>
      <c r="K819" t="s">
        <v>95</v>
      </c>
      <c r="L819" t="s">
        <v>96</v>
      </c>
      <c r="M819" t="s">
        <v>81</v>
      </c>
      <c r="N819" t="s">
        <v>82</v>
      </c>
      <c r="O819" t="s">
        <v>83</v>
      </c>
      <c r="P819" t="s">
        <v>84</v>
      </c>
      <c r="Q819" t="s">
        <v>85</v>
      </c>
      <c r="R819" t="s">
        <v>97</v>
      </c>
      <c r="S819" t="s">
        <v>174</v>
      </c>
    </row>
    <row r="820" spans="1:19" x14ac:dyDescent="0.4">
      <c r="A820">
        <v>5</v>
      </c>
      <c r="B820" t="s">
        <v>27</v>
      </c>
      <c r="C820" t="s">
        <v>77</v>
      </c>
      <c r="D820" t="s">
        <v>78</v>
      </c>
      <c r="E820" t="s">
        <v>79</v>
      </c>
      <c r="F820" t="s">
        <v>80</v>
      </c>
      <c r="G820" t="s">
        <v>93</v>
      </c>
      <c r="H820" t="s">
        <v>43</v>
      </c>
      <c r="I820" t="s">
        <v>44</v>
      </c>
      <c r="J820" t="s">
        <v>94</v>
      </c>
      <c r="K820" t="s">
        <v>95</v>
      </c>
      <c r="L820" t="s">
        <v>96</v>
      </c>
      <c r="M820" t="s">
        <v>81</v>
      </c>
      <c r="N820" t="s">
        <v>82</v>
      </c>
      <c r="O820" t="s">
        <v>83</v>
      </c>
      <c r="P820" t="s">
        <v>84</v>
      </c>
      <c r="Q820" t="s">
        <v>85</v>
      </c>
      <c r="R820" t="s">
        <v>97</v>
      </c>
      <c r="S820" t="s">
        <v>174</v>
      </c>
    </row>
    <row r="821" spans="1:19" x14ac:dyDescent="0.4">
      <c r="A821">
        <v>5</v>
      </c>
      <c r="B821" t="s">
        <v>27</v>
      </c>
      <c r="C821" t="s">
        <v>77</v>
      </c>
      <c r="D821" t="s">
        <v>84</v>
      </c>
      <c r="E821" t="s">
        <v>85</v>
      </c>
      <c r="F821" t="s">
        <v>189</v>
      </c>
    </row>
    <row r="822" spans="1:19" x14ac:dyDescent="0.4">
      <c r="A822">
        <v>5</v>
      </c>
      <c r="B822" t="s">
        <v>27</v>
      </c>
      <c r="C822" t="s">
        <v>77</v>
      </c>
      <c r="D822" t="s">
        <v>78</v>
      </c>
      <c r="E822" t="s">
        <v>82</v>
      </c>
    </row>
    <row r="823" spans="1:19" x14ac:dyDescent="0.4">
      <c r="A823">
        <v>5</v>
      </c>
      <c r="B823" t="s">
        <v>27</v>
      </c>
      <c r="C823" t="s">
        <v>77</v>
      </c>
      <c r="D823" t="s">
        <v>78</v>
      </c>
      <c r="E823" t="s">
        <v>43</v>
      </c>
      <c r="F823" t="s">
        <v>44</v>
      </c>
      <c r="G823" t="s">
        <v>82</v>
      </c>
      <c r="H823" t="s">
        <v>84</v>
      </c>
      <c r="I823" t="s">
        <v>85</v>
      </c>
    </row>
    <row r="824" spans="1:19" x14ac:dyDescent="0.4">
      <c r="A824">
        <v>5</v>
      </c>
      <c r="B824" t="s">
        <v>27</v>
      </c>
      <c r="C824" t="s">
        <v>77</v>
      </c>
      <c r="D824" t="s">
        <v>78</v>
      </c>
      <c r="E824" t="s">
        <v>79</v>
      </c>
      <c r="F824" t="s">
        <v>80</v>
      </c>
      <c r="G824" t="s">
        <v>43</v>
      </c>
    </row>
    <row r="825" spans="1:19" x14ac:dyDescent="0.4">
      <c r="A825">
        <v>5</v>
      </c>
      <c r="B825" t="s">
        <v>27</v>
      </c>
      <c r="C825" t="s">
        <v>96</v>
      </c>
      <c r="D825" t="s">
        <v>84</v>
      </c>
      <c r="E825" t="s">
        <v>85</v>
      </c>
    </row>
    <row r="826" spans="1:19" x14ac:dyDescent="0.4">
      <c r="A826">
        <v>5</v>
      </c>
      <c r="B826" t="s">
        <v>27</v>
      </c>
      <c r="C826" t="s">
        <v>81</v>
      </c>
      <c r="D826" t="s">
        <v>84</v>
      </c>
      <c r="E826" t="s">
        <v>85</v>
      </c>
    </row>
    <row r="827" spans="1:19" x14ac:dyDescent="0.4">
      <c r="A827">
        <v>5</v>
      </c>
      <c r="B827" t="s">
        <v>27</v>
      </c>
      <c r="C827" t="s">
        <v>81</v>
      </c>
      <c r="D827" t="s">
        <v>82</v>
      </c>
      <c r="E827" t="s">
        <v>83</v>
      </c>
      <c r="F827" t="s">
        <v>84</v>
      </c>
      <c r="G827" t="s">
        <v>85</v>
      </c>
    </row>
    <row r="828" spans="1:19" x14ac:dyDescent="0.4">
      <c r="A828">
        <v>5</v>
      </c>
      <c r="B828" t="s">
        <v>27</v>
      </c>
      <c r="C828" t="s">
        <v>81</v>
      </c>
      <c r="D828" t="s">
        <v>82</v>
      </c>
    </row>
    <row r="829" spans="1:19" x14ac:dyDescent="0.4">
      <c r="A829">
        <v>5</v>
      </c>
      <c r="B829" t="s">
        <v>27</v>
      </c>
      <c r="C829" t="s">
        <v>81</v>
      </c>
    </row>
    <row r="830" spans="1:19" x14ac:dyDescent="0.4">
      <c r="A830">
        <v>5</v>
      </c>
      <c r="B830" t="s">
        <v>27</v>
      </c>
      <c r="C830" t="s">
        <v>81</v>
      </c>
    </row>
    <row r="831" spans="1:19" x14ac:dyDescent="0.4">
      <c r="A831">
        <v>5</v>
      </c>
      <c r="B831" t="s">
        <v>27</v>
      </c>
      <c r="C831" t="s">
        <v>82</v>
      </c>
      <c r="D831" t="s">
        <v>84</v>
      </c>
    </row>
    <row r="832" spans="1:19" x14ac:dyDescent="0.4">
      <c r="A832">
        <v>5</v>
      </c>
      <c r="B832" t="s">
        <v>27</v>
      </c>
      <c r="C832" t="s">
        <v>82</v>
      </c>
    </row>
    <row r="833" spans="1:6" x14ac:dyDescent="0.4">
      <c r="A833">
        <v>5</v>
      </c>
      <c r="B833" t="s">
        <v>27</v>
      </c>
      <c r="C833" t="s">
        <v>82</v>
      </c>
    </row>
    <row r="834" spans="1:6" x14ac:dyDescent="0.4">
      <c r="A834">
        <v>5</v>
      </c>
      <c r="B834" t="s">
        <v>27</v>
      </c>
      <c r="C834" t="s">
        <v>82</v>
      </c>
    </row>
    <row r="835" spans="1:6" x14ac:dyDescent="0.4">
      <c r="A835">
        <v>5</v>
      </c>
      <c r="B835" t="s">
        <v>27</v>
      </c>
      <c r="C835" t="s">
        <v>82</v>
      </c>
      <c r="D835" t="s">
        <v>84</v>
      </c>
      <c r="E835" t="s">
        <v>85</v>
      </c>
    </row>
    <row r="836" spans="1:6" x14ac:dyDescent="0.4">
      <c r="A836">
        <v>5</v>
      </c>
      <c r="B836" t="s">
        <v>27</v>
      </c>
      <c r="C836" t="s">
        <v>82</v>
      </c>
    </row>
    <row r="837" spans="1:6" x14ac:dyDescent="0.4">
      <c r="A837">
        <v>5</v>
      </c>
      <c r="B837" t="s">
        <v>27</v>
      </c>
      <c r="C837" t="s">
        <v>82</v>
      </c>
      <c r="D837" t="s">
        <v>83</v>
      </c>
      <c r="E837" t="s">
        <v>84</v>
      </c>
      <c r="F837" t="s">
        <v>85</v>
      </c>
    </row>
    <row r="838" spans="1:6" x14ac:dyDescent="0.4">
      <c r="A838">
        <v>5</v>
      </c>
      <c r="B838" t="s">
        <v>27</v>
      </c>
      <c r="C838" t="s">
        <v>82</v>
      </c>
    </row>
    <row r="839" spans="1:6" x14ac:dyDescent="0.4">
      <c r="A839">
        <v>5</v>
      </c>
      <c r="B839" t="s">
        <v>27</v>
      </c>
      <c r="C839" t="s">
        <v>82</v>
      </c>
      <c r="D839" t="s">
        <v>83</v>
      </c>
    </row>
    <row r="840" spans="1:6" x14ac:dyDescent="0.4">
      <c r="A840">
        <v>5</v>
      </c>
      <c r="B840" t="s">
        <v>27</v>
      </c>
      <c r="C840" t="s">
        <v>82</v>
      </c>
      <c r="D840" t="s">
        <v>84</v>
      </c>
    </row>
    <row r="841" spans="1:6" x14ac:dyDescent="0.4">
      <c r="A841">
        <v>5</v>
      </c>
      <c r="B841" t="s">
        <v>27</v>
      </c>
      <c r="C841" t="s">
        <v>83</v>
      </c>
      <c r="D841" t="s">
        <v>84</v>
      </c>
      <c r="E841" t="s">
        <v>85</v>
      </c>
    </row>
    <row r="842" spans="1:6" x14ac:dyDescent="0.4">
      <c r="A842">
        <v>5</v>
      </c>
      <c r="B842" t="s">
        <v>27</v>
      </c>
      <c r="C842" t="s">
        <v>83</v>
      </c>
    </row>
    <row r="843" spans="1:6" x14ac:dyDescent="0.4">
      <c r="A843">
        <v>5</v>
      </c>
      <c r="B843" t="s">
        <v>27</v>
      </c>
      <c r="C843" t="s">
        <v>83</v>
      </c>
      <c r="D843" t="s">
        <v>84</v>
      </c>
    </row>
    <row r="844" spans="1:6" x14ac:dyDescent="0.4">
      <c r="A844">
        <v>5</v>
      </c>
      <c r="B844" t="s">
        <v>27</v>
      </c>
      <c r="C844" t="s">
        <v>84</v>
      </c>
    </row>
    <row r="845" spans="1:6" x14ac:dyDescent="0.4">
      <c r="A845">
        <v>5</v>
      </c>
      <c r="B845" t="s">
        <v>27</v>
      </c>
      <c r="C845" t="s">
        <v>84</v>
      </c>
      <c r="D845" t="s">
        <v>85</v>
      </c>
    </row>
    <row r="846" spans="1:6" x14ac:dyDescent="0.4">
      <c r="A846">
        <v>5</v>
      </c>
      <c r="B846" t="s">
        <v>27</v>
      </c>
      <c r="C846" t="s">
        <v>84</v>
      </c>
      <c r="D846" t="s">
        <v>85</v>
      </c>
    </row>
    <row r="847" spans="1:6" x14ac:dyDescent="0.4">
      <c r="A847">
        <v>5</v>
      </c>
      <c r="B847" t="s">
        <v>27</v>
      </c>
      <c r="C847" t="s">
        <v>84</v>
      </c>
    </row>
    <row r="848" spans="1:6" x14ac:dyDescent="0.4">
      <c r="A848">
        <v>5</v>
      </c>
      <c r="B848" t="s">
        <v>27</v>
      </c>
      <c r="C848" t="s">
        <v>84</v>
      </c>
      <c r="D848" t="s">
        <v>85</v>
      </c>
    </row>
    <row r="849" spans="1:8" x14ac:dyDescent="0.4">
      <c r="A849">
        <v>5</v>
      </c>
      <c r="B849" t="s">
        <v>27</v>
      </c>
      <c r="C849" t="s">
        <v>84</v>
      </c>
    </row>
    <row r="850" spans="1:8" x14ac:dyDescent="0.4">
      <c r="A850">
        <v>5</v>
      </c>
      <c r="B850" t="s">
        <v>27</v>
      </c>
      <c r="C850" t="s">
        <v>84</v>
      </c>
      <c r="D850" t="s">
        <v>85</v>
      </c>
    </row>
    <row r="851" spans="1:8" x14ac:dyDescent="0.4">
      <c r="A851">
        <v>5</v>
      </c>
      <c r="B851" t="s">
        <v>27</v>
      </c>
      <c r="C851" t="s">
        <v>84</v>
      </c>
    </row>
    <row r="852" spans="1:8" x14ac:dyDescent="0.4">
      <c r="A852">
        <v>5</v>
      </c>
      <c r="B852" t="s">
        <v>27</v>
      </c>
      <c r="C852" t="s">
        <v>84</v>
      </c>
    </row>
    <row r="853" spans="1:8" x14ac:dyDescent="0.4">
      <c r="A853">
        <v>5</v>
      </c>
      <c r="B853" t="s">
        <v>27</v>
      </c>
      <c r="C853" t="s">
        <v>85</v>
      </c>
    </row>
    <row r="854" spans="1:8" x14ac:dyDescent="0.4">
      <c r="A854">
        <v>5</v>
      </c>
      <c r="B854" t="s">
        <v>27</v>
      </c>
      <c r="C854" t="s">
        <v>85</v>
      </c>
    </row>
    <row r="855" spans="1:8" x14ac:dyDescent="0.4">
      <c r="A855">
        <v>5</v>
      </c>
      <c r="B855" t="s">
        <v>27</v>
      </c>
      <c r="C855" t="s">
        <v>85</v>
      </c>
    </row>
    <row r="856" spans="1:8" x14ac:dyDescent="0.4">
      <c r="A856">
        <v>5</v>
      </c>
      <c r="B856" t="s">
        <v>1495</v>
      </c>
      <c r="C856" t="s">
        <v>78</v>
      </c>
      <c r="D856" t="s">
        <v>81</v>
      </c>
      <c r="E856" t="s">
        <v>84</v>
      </c>
      <c r="F856" t="s">
        <v>85</v>
      </c>
    </row>
    <row r="857" spans="1:8" x14ac:dyDescent="0.4">
      <c r="A857">
        <v>5</v>
      </c>
      <c r="B857" t="s">
        <v>27</v>
      </c>
      <c r="C857" t="s">
        <v>78</v>
      </c>
    </row>
    <row r="858" spans="1:8" x14ac:dyDescent="0.4">
      <c r="A858">
        <v>5</v>
      </c>
      <c r="B858" t="s">
        <v>27</v>
      </c>
      <c r="C858" t="s">
        <v>78</v>
      </c>
      <c r="D858" t="s">
        <v>43</v>
      </c>
      <c r="E858" t="s">
        <v>94</v>
      </c>
    </row>
    <row r="859" spans="1:8" x14ac:dyDescent="0.4">
      <c r="A859">
        <v>5</v>
      </c>
      <c r="B859" t="s">
        <v>27</v>
      </c>
      <c r="C859" t="s">
        <v>78</v>
      </c>
    </row>
    <row r="860" spans="1:8" x14ac:dyDescent="0.4">
      <c r="A860">
        <v>5</v>
      </c>
      <c r="B860" t="s">
        <v>27</v>
      </c>
      <c r="C860" t="s">
        <v>78</v>
      </c>
      <c r="D860" t="s">
        <v>43</v>
      </c>
      <c r="E860" t="s">
        <v>82</v>
      </c>
      <c r="F860" t="s">
        <v>83</v>
      </c>
      <c r="G860" t="s">
        <v>84</v>
      </c>
      <c r="H860" t="s">
        <v>85</v>
      </c>
    </row>
    <row r="861" spans="1:8" x14ac:dyDescent="0.4">
      <c r="A861">
        <v>5</v>
      </c>
      <c r="B861" t="s">
        <v>27</v>
      </c>
      <c r="C861" t="s">
        <v>78</v>
      </c>
      <c r="D861" t="s">
        <v>44</v>
      </c>
      <c r="E861" t="s">
        <v>81</v>
      </c>
      <c r="F861" t="s">
        <v>82</v>
      </c>
      <c r="G861" t="s">
        <v>83</v>
      </c>
      <c r="H861" t="s">
        <v>85</v>
      </c>
    </row>
    <row r="862" spans="1:8" x14ac:dyDescent="0.4">
      <c r="A862">
        <v>5</v>
      </c>
      <c r="B862" t="s">
        <v>27</v>
      </c>
      <c r="C862" t="s">
        <v>78</v>
      </c>
      <c r="D862" t="s">
        <v>82</v>
      </c>
      <c r="E862" t="s">
        <v>84</v>
      </c>
    </row>
    <row r="863" spans="1:8" x14ac:dyDescent="0.4">
      <c r="A863">
        <v>5</v>
      </c>
      <c r="B863" t="s">
        <v>27</v>
      </c>
      <c r="C863" t="s">
        <v>78</v>
      </c>
      <c r="D863" t="s">
        <v>79</v>
      </c>
      <c r="E863" t="s">
        <v>96</v>
      </c>
      <c r="F863" t="s">
        <v>82</v>
      </c>
    </row>
    <row r="864" spans="1:8" x14ac:dyDescent="0.4">
      <c r="A864">
        <v>5</v>
      </c>
      <c r="B864" t="s">
        <v>27</v>
      </c>
      <c r="C864" t="s">
        <v>79</v>
      </c>
      <c r="D864" t="s">
        <v>44</v>
      </c>
      <c r="E864" t="s">
        <v>81</v>
      </c>
      <c r="F864" t="s">
        <v>82</v>
      </c>
      <c r="G864" t="s">
        <v>85</v>
      </c>
    </row>
    <row r="865" spans="1:6" x14ac:dyDescent="0.4">
      <c r="A865">
        <v>5</v>
      </c>
      <c r="B865" t="s">
        <v>27</v>
      </c>
      <c r="C865" t="s">
        <v>79</v>
      </c>
    </row>
    <row r="866" spans="1:6" x14ac:dyDescent="0.4">
      <c r="A866">
        <v>5</v>
      </c>
      <c r="B866" t="s">
        <v>27</v>
      </c>
      <c r="C866" t="s">
        <v>79</v>
      </c>
      <c r="D866" t="s">
        <v>96</v>
      </c>
      <c r="E866" t="s">
        <v>81</v>
      </c>
      <c r="F866" t="s">
        <v>84</v>
      </c>
    </row>
    <row r="867" spans="1:6" x14ac:dyDescent="0.4">
      <c r="A867">
        <v>5</v>
      </c>
      <c r="B867" t="s">
        <v>27</v>
      </c>
      <c r="C867" t="s">
        <v>79</v>
      </c>
    </row>
    <row r="868" spans="1:6" x14ac:dyDescent="0.4">
      <c r="A868">
        <v>5</v>
      </c>
      <c r="B868" t="s">
        <v>27</v>
      </c>
      <c r="C868" t="s">
        <v>79</v>
      </c>
      <c r="D868" t="s">
        <v>84</v>
      </c>
      <c r="E868" t="s">
        <v>97</v>
      </c>
    </row>
    <row r="869" spans="1:6" x14ac:dyDescent="0.4">
      <c r="A869">
        <v>5</v>
      </c>
      <c r="B869" t="s">
        <v>27</v>
      </c>
      <c r="C869" t="s">
        <v>80</v>
      </c>
    </row>
    <row r="870" spans="1:6" x14ac:dyDescent="0.4">
      <c r="A870">
        <v>5</v>
      </c>
      <c r="B870" t="s">
        <v>27</v>
      </c>
      <c r="C870" t="s">
        <v>93</v>
      </c>
    </row>
    <row r="871" spans="1:6" x14ac:dyDescent="0.4">
      <c r="A871">
        <v>5</v>
      </c>
      <c r="B871" t="s">
        <v>27</v>
      </c>
      <c r="C871" t="s">
        <v>93</v>
      </c>
      <c r="D871" t="s">
        <v>96</v>
      </c>
    </row>
    <row r="872" spans="1:6" x14ac:dyDescent="0.4">
      <c r="A872">
        <v>5</v>
      </c>
      <c r="B872" t="s">
        <v>27</v>
      </c>
      <c r="C872" t="s">
        <v>93</v>
      </c>
    </row>
    <row r="873" spans="1:6" x14ac:dyDescent="0.4">
      <c r="A873">
        <v>5</v>
      </c>
      <c r="B873" t="s">
        <v>27</v>
      </c>
      <c r="C873" t="s">
        <v>93</v>
      </c>
    </row>
    <row r="874" spans="1:6" x14ac:dyDescent="0.4">
      <c r="A874">
        <v>5</v>
      </c>
      <c r="B874" t="s">
        <v>27</v>
      </c>
      <c r="C874" t="s">
        <v>43</v>
      </c>
      <c r="D874" t="s">
        <v>44</v>
      </c>
    </row>
    <row r="875" spans="1:6" x14ac:dyDescent="0.4">
      <c r="A875">
        <v>5</v>
      </c>
      <c r="B875" t="s">
        <v>27</v>
      </c>
      <c r="C875" t="s">
        <v>43</v>
      </c>
      <c r="D875" t="s">
        <v>44</v>
      </c>
    </row>
    <row r="876" spans="1:6" x14ac:dyDescent="0.4">
      <c r="A876">
        <v>5</v>
      </c>
      <c r="B876" t="s">
        <v>27</v>
      </c>
      <c r="C876" t="s">
        <v>43</v>
      </c>
      <c r="D876" t="s">
        <v>44</v>
      </c>
      <c r="E876" t="s">
        <v>82</v>
      </c>
    </row>
    <row r="877" spans="1:6" x14ac:dyDescent="0.4">
      <c r="A877">
        <v>5</v>
      </c>
      <c r="B877" t="s">
        <v>27</v>
      </c>
      <c r="C877" t="s">
        <v>43</v>
      </c>
      <c r="D877" t="s">
        <v>44</v>
      </c>
      <c r="E877" t="s">
        <v>82</v>
      </c>
    </row>
    <row r="878" spans="1:6" x14ac:dyDescent="0.4">
      <c r="A878">
        <v>5</v>
      </c>
      <c r="B878" t="s">
        <v>27</v>
      </c>
      <c r="C878" t="s">
        <v>44</v>
      </c>
    </row>
    <row r="879" spans="1:6" x14ac:dyDescent="0.4">
      <c r="A879">
        <v>5</v>
      </c>
      <c r="B879" t="s">
        <v>27</v>
      </c>
      <c r="C879" t="s">
        <v>44</v>
      </c>
    </row>
    <row r="880" spans="1:6" x14ac:dyDescent="0.4">
      <c r="A880">
        <v>5</v>
      </c>
      <c r="B880" t="s">
        <v>27</v>
      </c>
      <c r="C880" t="s">
        <v>44</v>
      </c>
      <c r="D880" t="s">
        <v>81</v>
      </c>
    </row>
    <row r="881" spans="1:5" x14ac:dyDescent="0.4">
      <c r="A881">
        <v>5</v>
      </c>
      <c r="B881" t="s">
        <v>27</v>
      </c>
      <c r="C881" t="s">
        <v>44</v>
      </c>
      <c r="D881" t="s">
        <v>85</v>
      </c>
    </row>
    <row r="882" spans="1:5" x14ac:dyDescent="0.4">
      <c r="A882">
        <v>5</v>
      </c>
      <c r="B882" t="s">
        <v>27</v>
      </c>
      <c r="C882" t="s">
        <v>44</v>
      </c>
      <c r="D882" t="s">
        <v>82</v>
      </c>
      <c r="E882" t="s">
        <v>189</v>
      </c>
    </row>
    <row r="883" spans="1:5" x14ac:dyDescent="0.4">
      <c r="A883">
        <v>5</v>
      </c>
      <c r="B883" t="s">
        <v>27</v>
      </c>
      <c r="C883" t="s">
        <v>44</v>
      </c>
      <c r="D883" t="s">
        <v>94</v>
      </c>
      <c r="E883" t="s">
        <v>97</v>
      </c>
    </row>
    <row r="884" spans="1:5" x14ac:dyDescent="0.4">
      <c r="A884">
        <v>5</v>
      </c>
      <c r="B884" t="s">
        <v>27</v>
      </c>
      <c r="C884" t="s">
        <v>44</v>
      </c>
    </row>
    <row r="885" spans="1:5" x14ac:dyDescent="0.4">
      <c r="A885">
        <v>5</v>
      </c>
      <c r="B885" t="s">
        <v>27</v>
      </c>
      <c r="C885" t="s">
        <v>44</v>
      </c>
    </row>
    <row r="886" spans="1:5" x14ac:dyDescent="0.4">
      <c r="A886">
        <v>5</v>
      </c>
      <c r="B886" t="s">
        <v>27</v>
      </c>
      <c r="C886" t="s">
        <v>44</v>
      </c>
      <c r="D886" t="s">
        <v>85</v>
      </c>
    </row>
    <row r="887" spans="1:5" x14ac:dyDescent="0.4">
      <c r="A887">
        <v>5</v>
      </c>
      <c r="B887" t="s">
        <v>27</v>
      </c>
      <c r="C887" t="s">
        <v>44</v>
      </c>
    </row>
    <row r="888" spans="1:5" x14ac:dyDescent="0.4">
      <c r="A888">
        <v>5</v>
      </c>
      <c r="B888" t="s">
        <v>27</v>
      </c>
      <c r="C888" t="s">
        <v>95</v>
      </c>
    </row>
    <row r="889" spans="1:5" x14ac:dyDescent="0.4">
      <c r="A889">
        <v>5</v>
      </c>
      <c r="B889" t="s">
        <v>27</v>
      </c>
      <c r="C889" t="s">
        <v>189</v>
      </c>
    </row>
    <row r="890" spans="1:5" x14ac:dyDescent="0.4">
      <c r="A890">
        <v>5</v>
      </c>
      <c r="B890" t="s">
        <v>27</v>
      </c>
      <c r="C890" t="s">
        <v>189</v>
      </c>
    </row>
    <row r="891" spans="1:5" x14ac:dyDescent="0.4">
      <c r="A891">
        <v>5</v>
      </c>
      <c r="B891" t="s">
        <v>27</v>
      </c>
      <c r="C891" t="s">
        <v>189</v>
      </c>
    </row>
    <row r="892" spans="1:5" x14ac:dyDescent="0.4">
      <c r="A892">
        <v>5</v>
      </c>
      <c r="B892" t="s">
        <v>27</v>
      </c>
      <c r="C892" t="s">
        <v>189</v>
      </c>
    </row>
    <row r="893" spans="1:5" x14ac:dyDescent="0.4">
      <c r="A893">
        <v>5</v>
      </c>
      <c r="B893" t="s">
        <v>27</v>
      </c>
      <c r="C893" t="s">
        <v>189</v>
      </c>
    </row>
    <row r="894" spans="1:5" x14ac:dyDescent="0.4">
      <c r="A894">
        <v>5</v>
      </c>
      <c r="B894" t="s">
        <v>27</v>
      </c>
    </row>
    <row r="895" spans="1:5" x14ac:dyDescent="0.4">
      <c r="A895">
        <v>5</v>
      </c>
      <c r="B895" t="s">
        <v>27</v>
      </c>
    </row>
    <row r="896" spans="1:5" x14ac:dyDescent="0.4">
      <c r="A896">
        <v>5</v>
      </c>
      <c r="B896" t="s">
        <v>27</v>
      </c>
    </row>
    <row r="897" spans="1:2" x14ac:dyDescent="0.4">
      <c r="A897">
        <v>5</v>
      </c>
      <c r="B897" t="s">
        <v>27</v>
      </c>
    </row>
    <row r="898" spans="1:2" x14ac:dyDescent="0.4">
      <c r="A898">
        <v>5</v>
      </c>
      <c r="B898" t="s">
        <v>27</v>
      </c>
    </row>
    <row r="899" spans="1:2" x14ac:dyDescent="0.4">
      <c r="A899">
        <v>5</v>
      </c>
      <c r="B899" t="s">
        <v>27</v>
      </c>
    </row>
    <row r="900" spans="1:2" x14ac:dyDescent="0.4">
      <c r="A900">
        <v>5</v>
      </c>
      <c r="B900" t="s">
        <v>27</v>
      </c>
    </row>
    <row r="901" spans="1:2" x14ac:dyDescent="0.4">
      <c r="A901">
        <v>5</v>
      </c>
      <c r="B901" t="s">
        <v>27</v>
      </c>
    </row>
    <row r="902" spans="1:2" x14ac:dyDescent="0.4">
      <c r="A902">
        <v>5</v>
      </c>
      <c r="B902" t="s">
        <v>27</v>
      </c>
    </row>
    <row r="903" spans="1:2" x14ac:dyDescent="0.4">
      <c r="A903">
        <v>5</v>
      </c>
      <c r="B903" t="s">
        <v>27</v>
      </c>
    </row>
    <row r="904" spans="1:2" x14ac:dyDescent="0.4">
      <c r="A904">
        <v>5</v>
      </c>
      <c r="B904" t="s">
        <v>27</v>
      </c>
    </row>
    <row r="905" spans="1:2" x14ac:dyDescent="0.4">
      <c r="A905">
        <v>5</v>
      </c>
      <c r="B905" t="s">
        <v>27</v>
      </c>
    </row>
    <row r="906" spans="1:2" x14ac:dyDescent="0.4">
      <c r="A906">
        <v>5</v>
      </c>
      <c r="B906" t="s">
        <v>27</v>
      </c>
    </row>
    <row r="907" spans="1:2" x14ac:dyDescent="0.4">
      <c r="A907">
        <v>5</v>
      </c>
      <c r="B907" t="s">
        <v>27</v>
      </c>
    </row>
    <row r="908" spans="1:2" x14ac:dyDescent="0.4">
      <c r="A908">
        <v>5</v>
      </c>
      <c r="B908" t="s">
        <v>27</v>
      </c>
    </row>
    <row r="909" spans="1:2" x14ac:dyDescent="0.4">
      <c r="A909">
        <v>5</v>
      </c>
      <c r="B909" t="s">
        <v>27</v>
      </c>
    </row>
    <row r="910" spans="1:2" x14ac:dyDescent="0.4">
      <c r="A910">
        <v>5</v>
      </c>
      <c r="B910" t="s">
        <v>27</v>
      </c>
    </row>
    <row r="911" spans="1:2" x14ac:dyDescent="0.4">
      <c r="A911">
        <v>5</v>
      </c>
      <c r="B911" t="s">
        <v>27</v>
      </c>
    </row>
    <row r="912" spans="1:2" x14ac:dyDescent="0.4">
      <c r="A912">
        <v>5</v>
      </c>
      <c r="B912" t="s">
        <v>27</v>
      </c>
    </row>
    <row r="913" spans="1:2" x14ac:dyDescent="0.4">
      <c r="A913">
        <v>5</v>
      </c>
      <c r="B913" t="s">
        <v>27</v>
      </c>
    </row>
    <row r="914" spans="1:2" x14ac:dyDescent="0.4">
      <c r="A914">
        <v>5</v>
      </c>
      <c r="B914" t="s">
        <v>27</v>
      </c>
    </row>
    <row r="915" spans="1:2" x14ac:dyDescent="0.4">
      <c r="A915">
        <v>5</v>
      </c>
      <c r="B915" t="s">
        <v>27</v>
      </c>
    </row>
    <row r="916" spans="1:2" x14ac:dyDescent="0.4">
      <c r="A916">
        <v>5</v>
      </c>
      <c r="B916" t="s">
        <v>27</v>
      </c>
    </row>
    <row r="917" spans="1:2" x14ac:dyDescent="0.4">
      <c r="A917">
        <v>5</v>
      </c>
      <c r="B917" t="s">
        <v>27</v>
      </c>
    </row>
    <row r="918" spans="1:2" x14ac:dyDescent="0.4">
      <c r="A918">
        <v>5</v>
      </c>
      <c r="B918" t="s">
        <v>27</v>
      </c>
    </row>
    <row r="919" spans="1:2" x14ac:dyDescent="0.4">
      <c r="A919">
        <v>5</v>
      </c>
      <c r="B919" t="s">
        <v>27</v>
      </c>
    </row>
    <row r="920" spans="1:2" x14ac:dyDescent="0.4">
      <c r="A920">
        <v>5</v>
      </c>
      <c r="B920" t="s">
        <v>27</v>
      </c>
    </row>
    <row r="921" spans="1:2" x14ac:dyDescent="0.4">
      <c r="A921">
        <v>5</v>
      </c>
      <c r="B921" t="s">
        <v>27</v>
      </c>
    </row>
    <row r="922" spans="1:2" x14ac:dyDescent="0.4">
      <c r="A922">
        <v>5</v>
      </c>
      <c r="B922" t="s">
        <v>27</v>
      </c>
    </row>
    <row r="923" spans="1:2" x14ac:dyDescent="0.4">
      <c r="A923">
        <v>5</v>
      </c>
      <c r="B923" t="s">
        <v>27</v>
      </c>
    </row>
    <row r="924" spans="1:2" x14ac:dyDescent="0.4">
      <c r="A924">
        <v>5</v>
      </c>
      <c r="B924" t="s">
        <v>27</v>
      </c>
    </row>
    <row r="925" spans="1:2" x14ac:dyDescent="0.4">
      <c r="A925">
        <v>5</v>
      </c>
      <c r="B925" t="s">
        <v>27</v>
      </c>
    </row>
    <row r="926" spans="1:2" x14ac:dyDescent="0.4">
      <c r="A926">
        <v>5</v>
      </c>
      <c r="B926" t="s">
        <v>27</v>
      </c>
    </row>
    <row r="927" spans="1:2" x14ac:dyDescent="0.4">
      <c r="A927">
        <v>5</v>
      </c>
      <c r="B927" t="s">
        <v>27</v>
      </c>
    </row>
    <row r="928" spans="1:2" x14ac:dyDescent="0.4">
      <c r="A928">
        <v>5</v>
      </c>
      <c r="B928" t="s">
        <v>27</v>
      </c>
    </row>
    <row r="929" spans="1:2" x14ac:dyDescent="0.4">
      <c r="A929">
        <v>5</v>
      </c>
      <c r="B929" t="s">
        <v>27</v>
      </c>
    </row>
    <row r="930" spans="1:2" x14ac:dyDescent="0.4">
      <c r="A930">
        <v>5</v>
      </c>
      <c r="B930" t="s">
        <v>27</v>
      </c>
    </row>
    <row r="931" spans="1:2" x14ac:dyDescent="0.4">
      <c r="A931">
        <v>5</v>
      </c>
      <c r="B931" t="s">
        <v>27</v>
      </c>
    </row>
    <row r="932" spans="1:2" x14ac:dyDescent="0.4">
      <c r="A932">
        <v>5</v>
      </c>
      <c r="B932" t="s">
        <v>27</v>
      </c>
    </row>
    <row r="933" spans="1:2" x14ac:dyDescent="0.4">
      <c r="A933">
        <v>5</v>
      </c>
      <c r="B933" t="s">
        <v>27</v>
      </c>
    </row>
    <row r="934" spans="1:2" x14ac:dyDescent="0.4">
      <c r="A934">
        <v>5</v>
      </c>
      <c r="B934" t="s">
        <v>27</v>
      </c>
    </row>
    <row r="935" spans="1:2" x14ac:dyDescent="0.4">
      <c r="A935">
        <v>5</v>
      </c>
      <c r="B935" t="s">
        <v>27</v>
      </c>
    </row>
    <row r="936" spans="1:2" x14ac:dyDescent="0.4">
      <c r="A936">
        <v>5</v>
      </c>
      <c r="B936" t="s">
        <v>27</v>
      </c>
    </row>
    <row r="937" spans="1:2" x14ac:dyDescent="0.4">
      <c r="A937">
        <v>5</v>
      </c>
      <c r="B937" t="s">
        <v>27</v>
      </c>
    </row>
    <row r="938" spans="1:2" x14ac:dyDescent="0.4">
      <c r="A938">
        <v>5</v>
      </c>
      <c r="B938" t="s">
        <v>27</v>
      </c>
    </row>
    <row r="939" spans="1:2" x14ac:dyDescent="0.4">
      <c r="A939">
        <v>5</v>
      </c>
      <c r="B939" t="s">
        <v>27</v>
      </c>
    </row>
    <row r="940" spans="1:2" x14ac:dyDescent="0.4">
      <c r="A940">
        <v>5</v>
      </c>
      <c r="B940" t="s">
        <v>27</v>
      </c>
    </row>
    <row r="941" spans="1:2" x14ac:dyDescent="0.4">
      <c r="A941">
        <v>5</v>
      </c>
      <c r="B941" t="s">
        <v>27</v>
      </c>
    </row>
    <row r="942" spans="1:2" x14ac:dyDescent="0.4">
      <c r="A942">
        <v>5</v>
      </c>
      <c r="B942" t="s">
        <v>27</v>
      </c>
    </row>
    <row r="943" spans="1:2" x14ac:dyDescent="0.4">
      <c r="A943">
        <v>5</v>
      </c>
      <c r="B943" t="s">
        <v>27</v>
      </c>
    </row>
    <row r="944" spans="1:2" x14ac:dyDescent="0.4">
      <c r="A944">
        <v>5</v>
      </c>
      <c r="B944" t="s">
        <v>27</v>
      </c>
    </row>
    <row r="945" spans="1:2" x14ac:dyDescent="0.4">
      <c r="A945">
        <v>5</v>
      </c>
      <c r="B945" t="s">
        <v>27</v>
      </c>
    </row>
    <row r="946" spans="1:2" x14ac:dyDescent="0.4">
      <c r="A946">
        <v>5</v>
      </c>
      <c r="B946" t="s">
        <v>27</v>
      </c>
    </row>
    <row r="947" spans="1:2" x14ac:dyDescent="0.4">
      <c r="A947">
        <v>5</v>
      </c>
      <c r="B947" t="s">
        <v>27</v>
      </c>
    </row>
    <row r="948" spans="1:2" x14ac:dyDescent="0.4">
      <c r="A948">
        <v>5</v>
      </c>
      <c r="B948" t="s">
        <v>27</v>
      </c>
    </row>
    <row r="949" spans="1:2" x14ac:dyDescent="0.4">
      <c r="A949">
        <v>5</v>
      </c>
      <c r="B949" t="s">
        <v>27</v>
      </c>
    </row>
    <row r="950" spans="1:2" x14ac:dyDescent="0.4">
      <c r="A950">
        <v>5</v>
      </c>
      <c r="B950" t="s">
        <v>27</v>
      </c>
    </row>
    <row r="951" spans="1:2" x14ac:dyDescent="0.4">
      <c r="A951">
        <v>5</v>
      </c>
      <c r="B951" t="s">
        <v>27</v>
      </c>
    </row>
    <row r="952" spans="1:2" x14ac:dyDescent="0.4">
      <c r="A952">
        <v>5</v>
      </c>
      <c r="B952" t="s">
        <v>27</v>
      </c>
    </row>
    <row r="953" spans="1:2" x14ac:dyDescent="0.4">
      <c r="A953">
        <v>5</v>
      </c>
      <c r="B953" t="s">
        <v>27</v>
      </c>
    </row>
    <row r="954" spans="1:2" x14ac:dyDescent="0.4">
      <c r="A954">
        <v>5</v>
      </c>
      <c r="B954" t="s">
        <v>27</v>
      </c>
    </row>
    <row r="955" spans="1:2" x14ac:dyDescent="0.4">
      <c r="A955">
        <v>5</v>
      </c>
      <c r="B955" t="s">
        <v>27</v>
      </c>
    </row>
    <row r="956" spans="1:2" x14ac:dyDescent="0.4">
      <c r="A956">
        <v>5</v>
      </c>
      <c r="B956" t="s">
        <v>27</v>
      </c>
    </row>
    <row r="957" spans="1:2" x14ac:dyDescent="0.4">
      <c r="A957">
        <v>5</v>
      </c>
      <c r="B957" t="s">
        <v>27</v>
      </c>
    </row>
    <row r="958" spans="1:2" x14ac:dyDescent="0.4">
      <c r="A958">
        <v>5</v>
      </c>
      <c r="B958" t="s">
        <v>27</v>
      </c>
    </row>
    <row r="959" spans="1:2" x14ac:dyDescent="0.4">
      <c r="A959">
        <v>5</v>
      </c>
      <c r="B959" t="s">
        <v>27</v>
      </c>
    </row>
    <row r="960" spans="1:2" x14ac:dyDescent="0.4">
      <c r="A960">
        <v>5</v>
      </c>
      <c r="B960" t="s">
        <v>27</v>
      </c>
    </row>
    <row r="961" spans="1:9" x14ac:dyDescent="0.4">
      <c r="A961">
        <v>5</v>
      </c>
      <c r="B961" t="s">
        <v>27</v>
      </c>
    </row>
    <row r="962" spans="1:9" x14ac:dyDescent="0.4">
      <c r="A962">
        <v>5</v>
      </c>
      <c r="B962" t="s">
        <v>27</v>
      </c>
    </row>
    <row r="963" spans="1:9" x14ac:dyDescent="0.4">
      <c r="A963">
        <v>5</v>
      </c>
      <c r="B963" t="s">
        <v>27</v>
      </c>
    </row>
    <row r="964" spans="1:9" x14ac:dyDescent="0.4">
      <c r="A964">
        <v>5</v>
      </c>
      <c r="B964" t="s">
        <v>27</v>
      </c>
    </row>
    <row r="965" spans="1:9" x14ac:dyDescent="0.4">
      <c r="A965">
        <v>5</v>
      </c>
      <c r="B965" t="s">
        <v>27</v>
      </c>
    </row>
    <row r="966" spans="1:9" x14ac:dyDescent="0.4">
      <c r="A966">
        <v>5</v>
      </c>
      <c r="B966" t="s">
        <v>27</v>
      </c>
    </row>
    <row r="967" spans="1:9" x14ac:dyDescent="0.4">
      <c r="A967">
        <v>5</v>
      </c>
      <c r="B967" t="s">
        <v>27</v>
      </c>
    </row>
    <row r="968" spans="1:9" x14ac:dyDescent="0.4">
      <c r="A968">
        <v>5</v>
      </c>
      <c r="B968" t="s">
        <v>27</v>
      </c>
    </row>
    <row r="969" spans="1:9" x14ac:dyDescent="0.4">
      <c r="A969">
        <v>6</v>
      </c>
      <c r="B969" t="s">
        <v>445</v>
      </c>
      <c r="C969" t="s">
        <v>77</v>
      </c>
      <c r="D969" t="s">
        <v>80</v>
      </c>
      <c r="E969" t="s">
        <v>96</v>
      </c>
      <c r="F969" t="s">
        <v>81</v>
      </c>
      <c r="G969" t="s">
        <v>84</v>
      </c>
      <c r="H969" t="s">
        <v>85</v>
      </c>
      <c r="I969" t="s">
        <v>174</v>
      </c>
    </row>
    <row r="970" spans="1:9" x14ac:dyDescent="0.4">
      <c r="A970">
        <v>6</v>
      </c>
      <c r="B970" t="s">
        <v>445</v>
      </c>
      <c r="C970" t="s">
        <v>77</v>
      </c>
      <c r="D970" t="s">
        <v>85</v>
      </c>
    </row>
    <row r="971" spans="1:9" x14ac:dyDescent="0.4">
      <c r="A971">
        <v>6</v>
      </c>
      <c r="B971" t="s">
        <v>445</v>
      </c>
      <c r="C971" t="s">
        <v>77</v>
      </c>
      <c r="D971" t="s">
        <v>78</v>
      </c>
      <c r="E971" t="s">
        <v>84</v>
      </c>
    </row>
    <row r="972" spans="1:9" x14ac:dyDescent="0.4">
      <c r="A972">
        <v>6</v>
      </c>
      <c r="B972" t="s">
        <v>445</v>
      </c>
      <c r="C972" t="s">
        <v>77</v>
      </c>
    </row>
    <row r="973" spans="1:9" x14ac:dyDescent="0.4">
      <c r="A973">
        <v>6</v>
      </c>
      <c r="B973" t="s">
        <v>445</v>
      </c>
      <c r="C973" t="s">
        <v>77</v>
      </c>
      <c r="D973" t="s">
        <v>93</v>
      </c>
      <c r="E973" t="s">
        <v>43</v>
      </c>
      <c r="F973" t="s">
        <v>81</v>
      </c>
    </row>
    <row r="974" spans="1:9" x14ac:dyDescent="0.4">
      <c r="A974">
        <v>6</v>
      </c>
      <c r="B974" t="s">
        <v>445</v>
      </c>
      <c r="C974" t="s">
        <v>77</v>
      </c>
    </row>
    <row r="975" spans="1:9" x14ac:dyDescent="0.4">
      <c r="A975">
        <v>6</v>
      </c>
      <c r="B975" t="s">
        <v>445</v>
      </c>
      <c r="C975" t="s">
        <v>81</v>
      </c>
    </row>
    <row r="976" spans="1:9" x14ac:dyDescent="0.4">
      <c r="A976">
        <v>6</v>
      </c>
      <c r="B976" t="s">
        <v>445</v>
      </c>
      <c r="C976" t="s">
        <v>81</v>
      </c>
      <c r="D976" t="s">
        <v>84</v>
      </c>
      <c r="E976" t="s">
        <v>85</v>
      </c>
    </row>
    <row r="977" spans="1:8" x14ac:dyDescent="0.4">
      <c r="A977">
        <v>6</v>
      </c>
      <c r="B977" t="s">
        <v>445</v>
      </c>
      <c r="C977" t="s">
        <v>81</v>
      </c>
      <c r="D977" t="s">
        <v>84</v>
      </c>
      <c r="E977" t="s">
        <v>85</v>
      </c>
    </row>
    <row r="978" spans="1:8" x14ac:dyDescent="0.4">
      <c r="A978">
        <v>6</v>
      </c>
      <c r="B978" t="s">
        <v>445</v>
      </c>
      <c r="C978" t="s">
        <v>81</v>
      </c>
      <c r="D978" t="s">
        <v>82</v>
      </c>
    </row>
    <row r="979" spans="1:8" x14ac:dyDescent="0.4">
      <c r="A979">
        <v>6</v>
      </c>
      <c r="B979" t="s">
        <v>445</v>
      </c>
      <c r="C979" t="s">
        <v>81</v>
      </c>
      <c r="D979" t="s">
        <v>85</v>
      </c>
    </row>
    <row r="980" spans="1:8" x14ac:dyDescent="0.4">
      <c r="A980">
        <v>6</v>
      </c>
      <c r="B980" t="s">
        <v>445</v>
      </c>
      <c r="C980" t="s">
        <v>82</v>
      </c>
      <c r="D980" t="s">
        <v>189</v>
      </c>
    </row>
    <row r="981" spans="1:8" x14ac:dyDescent="0.4">
      <c r="A981">
        <v>6</v>
      </c>
      <c r="B981" t="s">
        <v>445</v>
      </c>
      <c r="C981" t="s">
        <v>82</v>
      </c>
    </row>
    <row r="982" spans="1:8" x14ac:dyDescent="0.4">
      <c r="A982">
        <v>6</v>
      </c>
      <c r="B982" t="s">
        <v>445</v>
      </c>
      <c r="C982" t="s">
        <v>82</v>
      </c>
    </row>
    <row r="983" spans="1:8" x14ac:dyDescent="0.4">
      <c r="A983">
        <v>6</v>
      </c>
      <c r="B983" t="s">
        <v>445</v>
      </c>
      <c r="C983" t="s">
        <v>82</v>
      </c>
    </row>
    <row r="984" spans="1:8" x14ac:dyDescent="0.4">
      <c r="A984">
        <v>6</v>
      </c>
      <c r="B984" t="s">
        <v>445</v>
      </c>
      <c r="C984" t="s">
        <v>82</v>
      </c>
      <c r="D984" t="s">
        <v>84</v>
      </c>
      <c r="E984" t="s">
        <v>85</v>
      </c>
    </row>
    <row r="985" spans="1:8" x14ac:dyDescent="0.4">
      <c r="A985">
        <v>6</v>
      </c>
      <c r="B985" t="s">
        <v>445</v>
      </c>
      <c r="C985" t="s">
        <v>83</v>
      </c>
    </row>
    <row r="986" spans="1:8" x14ac:dyDescent="0.4">
      <c r="A986">
        <v>6</v>
      </c>
      <c r="B986" t="s">
        <v>445</v>
      </c>
      <c r="C986" t="s">
        <v>83</v>
      </c>
      <c r="D986" t="s">
        <v>84</v>
      </c>
    </row>
    <row r="987" spans="1:8" x14ac:dyDescent="0.4">
      <c r="A987">
        <v>6</v>
      </c>
      <c r="B987" t="s">
        <v>445</v>
      </c>
      <c r="C987" t="s">
        <v>84</v>
      </c>
      <c r="D987" t="s">
        <v>85</v>
      </c>
    </row>
    <row r="988" spans="1:8" x14ac:dyDescent="0.4">
      <c r="A988">
        <v>6</v>
      </c>
      <c r="B988" t="s">
        <v>445</v>
      </c>
      <c r="C988" t="s">
        <v>85</v>
      </c>
    </row>
    <row r="989" spans="1:8" x14ac:dyDescent="0.4">
      <c r="A989">
        <v>6</v>
      </c>
      <c r="B989" t="s">
        <v>445</v>
      </c>
      <c r="C989" t="s">
        <v>78</v>
      </c>
    </row>
    <row r="990" spans="1:8" x14ac:dyDescent="0.4">
      <c r="A990">
        <v>6</v>
      </c>
      <c r="B990" t="s">
        <v>445</v>
      </c>
      <c r="C990" t="s">
        <v>78</v>
      </c>
      <c r="D990" t="s">
        <v>93</v>
      </c>
      <c r="E990" t="s">
        <v>96</v>
      </c>
      <c r="F990" t="s">
        <v>84</v>
      </c>
      <c r="G990" t="s">
        <v>85</v>
      </c>
      <c r="H990" t="s">
        <v>97</v>
      </c>
    </row>
    <row r="991" spans="1:8" x14ac:dyDescent="0.4">
      <c r="A991">
        <v>6</v>
      </c>
      <c r="B991" t="s">
        <v>445</v>
      </c>
      <c r="C991" t="s">
        <v>78</v>
      </c>
      <c r="D991" t="s">
        <v>93</v>
      </c>
      <c r="E991" t="s">
        <v>81</v>
      </c>
      <c r="F991" t="s">
        <v>85</v>
      </c>
      <c r="G991" t="s">
        <v>97</v>
      </c>
    </row>
    <row r="992" spans="1:8" x14ac:dyDescent="0.4">
      <c r="A992">
        <v>6</v>
      </c>
      <c r="B992" t="s">
        <v>445</v>
      </c>
      <c r="C992" t="s">
        <v>78</v>
      </c>
      <c r="D992" t="s">
        <v>43</v>
      </c>
      <c r="E992" t="s">
        <v>82</v>
      </c>
    </row>
    <row r="993" spans="1:14" x14ac:dyDescent="0.4">
      <c r="A993">
        <v>6</v>
      </c>
      <c r="B993" t="s">
        <v>445</v>
      </c>
      <c r="C993" t="s">
        <v>78</v>
      </c>
      <c r="D993" t="s">
        <v>79</v>
      </c>
      <c r="E993" t="s">
        <v>43</v>
      </c>
      <c r="F993" t="s">
        <v>44</v>
      </c>
      <c r="G993" t="s">
        <v>82</v>
      </c>
      <c r="H993" t="s">
        <v>84</v>
      </c>
      <c r="I993" t="s">
        <v>85</v>
      </c>
    </row>
    <row r="994" spans="1:14" x14ac:dyDescent="0.4">
      <c r="A994">
        <v>6</v>
      </c>
      <c r="B994" t="s">
        <v>445</v>
      </c>
      <c r="C994" t="s">
        <v>78</v>
      </c>
      <c r="D994" t="s">
        <v>80</v>
      </c>
      <c r="E994" t="s">
        <v>43</v>
      </c>
    </row>
    <row r="995" spans="1:14" x14ac:dyDescent="0.4">
      <c r="A995">
        <v>6</v>
      </c>
      <c r="B995" t="s">
        <v>445</v>
      </c>
      <c r="C995" t="s">
        <v>78</v>
      </c>
      <c r="D995" t="s">
        <v>82</v>
      </c>
    </row>
    <row r="996" spans="1:14" x14ac:dyDescent="0.4">
      <c r="A996">
        <v>6</v>
      </c>
      <c r="B996" t="s">
        <v>445</v>
      </c>
      <c r="C996" t="s">
        <v>78</v>
      </c>
    </row>
    <row r="997" spans="1:14" x14ac:dyDescent="0.4">
      <c r="A997">
        <v>6</v>
      </c>
      <c r="B997" t="s">
        <v>445</v>
      </c>
      <c r="C997" t="s">
        <v>78</v>
      </c>
      <c r="D997" t="s">
        <v>80</v>
      </c>
      <c r="E997" t="s">
        <v>43</v>
      </c>
      <c r="F997" t="s">
        <v>94</v>
      </c>
      <c r="G997" t="s">
        <v>95</v>
      </c>
      <c r="H997" t="s">
        <v>96</v>
      </c>
      <c r="I997" t="s">
        <v>81</v>
      </c>
      <c r="J997" t="s">
        <v>82</v>
      </c>
      <c r="K997" t="s">
        <v>83</v>
      </c>
      <c r="L997" t="s">
        <v>84</v>
      </c>
      <c r="M997" t="s">
        <v>85</v>
      </c>
      <c r="N997" t="s">
        <v>97</v>
      </c>
    </row>
    <row r="998" spans="1:14" x14ac:dyDescent="0.4">
      <c r="A998">
        <v>6</v>
      </c>
      <c r="B998" t="s">
        <v>445</v>
      </c>
      <c r="C998" t="s">
        <v>79</v>
      </c>
      <c r="D998" t="s">
        <v>84</v>
      </c>
      <c r="E998" t="s">
        <v>85</v>
      </c>
      <c r="F998" t="s">
        <v>97</v>
      </c>
    </row>
    <row r="999" spans="1:14" x14ac:dyDescent="0.4">
      <c r="A999">
        <v>6</v>
      </c>
      <c r="B999" t="s">
        <v>445</v>
      </c>
      <c r="C999" t="s">
        <v>79</v>
      </c>
      <c r="D999" t="s">
        <v>43</v>
      </c>
      <c r="E999" t="s">
        <v>81</v>
      </c>
      <c r="F999" t="s">
        <v>84</v>
      </c>
      <c r="G999" t="s">
        <v>85</v>
      </c>
      <c r="H999" t="s">
        <v>97</v>
      </c>
    </row>
    <row r="1000" spans="1:14" x14ac:dyDescent="0.4">
      <c r="A1000">
        <v>6</v>
      </c>
      <c r="B1000" t="s">
        <v>445</v>
      </c>
      <c r="C1000" t="s">
        <v>79</v>
      </c>
      <c r="D1000" t="s">
        <v>80</v>
      </c>
      <c r="E1000" t="s">
        <v>93</v>
      </c>
      <c r="F1000" t="s">
        <v>43</v>
      </c>
      <c r="G1000" t="s">
        <v>96</v>
      </c>
      <c r="H1000" t="s">
        <v>81</v>
      </c>
      <c r="I1000" t="s">
        <v>83</v>
      </c>
      <c r="J1000" t="s">
        <v>97</v>
      </c>
    </row>
    <row r="1001" spans="1:14" x14ac:dyDescent="0.4">
      <c r="A1001">
        <v>6</v>
      </c>
      <c r="B1001" t="s">
        <v>445</v>
      </c>
      <c r="C1001" t="s">
        <v>79</v>
      </c>
      <c r="D1001" t="s">
        <v>81</v>
      </c>
    </row>
    <row r="1002" spans="1:14" x14ac:dyDescent="0.4">
      <c r="A1002">
        <v>6</v>
      </c>
      <c r="B1002" t="s">
        <v>445</v>
      </c>
      <c r="C1002" t="s">
        <v>93</v>
      </c>
      <c r="D1002" t="s">
        <v>43</v>
      </c>
      <c r="E1002" t="s">
        <v>44</v>
      </c>
      <c r="F1002" t="s">
        <v>81</v>
      </c>
      <c r="G1002" t="s">
        <v>82</v>
      </c>
      <c r="H1002" t="s">
        <v>85</v>
      </c>
    </row>
    <row r="1003" spans="1:14" x14ac:dyDescent="0.4">
      <c r="A1003">
        <v>6</v>
      </c>
      <c r="B1003" t="s">
        <v>445</v>
      </c>
      <c r="C1003" t="s">
        <v>93</v>
      </c>
      <c r="D1003" t="s">
        <v>84</v>
      </c>
    </row>
    <row r="1004" spans="1:14" x14ac:dyDescent="0.4">
      <c r="A1004">
        <v>6</v>
      </c>
      <c r="B1004" t="s">
        <v>445</v>
      </c>
      <c r="C1004" t="s">
        <v>43</v>
      </c>
      <c r="D1004" t="s">
        <v>84</v>
      </c>
      <c r="E1004" t="s">
        <v>85</v>
      </c>
    </row>
    <row r="1005" spans="1:14" x14ac:dyDescent="0.4">
      <c r="A1005">
        <v>6</v>
      </c>
      <c r="B1005" t="s">
        <v>445</v>
      </c>
      <c r="C1005" t="s">
        <v>43</v>
      </c>
      <c r="D1005" t="s">
        <v>44</v>
      </c>
      <c r="E1005" t="s">
        <v>81</v>
      </c>
      <c r="F1005" t="s">
        <v>82</v>
      </c>
      <c r="G1005" t="s">
        <v>84</v>
      </c>
      <c r="H1005" t="s">
        <v>85</v>
      </c>
    </row>
    <row r="1006" spans="1:14" x14ac:dyDescent="0.4">
      <c r="A1006">
        <v>6</v>
      </c>
      <c r="B1006" t="s">
        <v>445</v>
      </c>
      <c r="C1006" t="s">
        <v>43</v>
      </c>
      <c r="D1006" t="s">
        <v>84</v>
      </c>
      <c r="E1006" t="s">
        <v>85</v>
      </c>
    </row>
    <row r="1007" spans="1:14" x14ac:dyDescent="0.4">
      <c r="A1007">
        <v>6</v>
      </c>
      <c r="B1007" t="s">
        <v>445</v>
      </c>
      <c r="C1007" t="s">
        <v>43</v>
      </c>
    </row>
    <row r="1008" spans="1:14" x14ac:dyDescent="0.4">
      <c r="A1008">
        <v>6</v>
      </c>
      <c r="B1008" t="s">
        <v>445</v>
      </c>
      <c r="C1008" t="s">
        <v>44</v>
      </c>
      <c r="D1008" t="s">
        <v>81</v>
      </c>
      <c r="E1008" t="s">
        <v>83</v>
      </c>
      <c r="F1008" t="s">
        <v>84</v>
      </c>
      <c r="G1008" t="s">
        <v>85</v>
      </c>
    </row>
    <row r="1009" spans="1:5" x14ac:dyDescent="0.4">
      <c r="A1009">
        <v>6</v>
      </c>
      <c r="B1009" t="s">
        <v>445</v>
      </c>
      <c r="C1009" t="s">
        <v>44</v>
      </c>
      <c r="D1009" t="s">
        <v>82</v>
      </c>
      <c r="E1009" t="s">
        <v>84</v>
      </c>
    </row>
    <row r="1010" spans="1:5" x14ac:dyDescent="0.4">
      <c r="A1010">
        <v>6</v>
      </c>
      <c r="B1010" t="s">
        <v>445</v>
      </c>
      <c r="C1010" t="s">
        <v>44</v>
      </c>
      <c r="D1010" t="s">
        <v>84</v>
      </c>
      <c r="E1010" t="s">
        <v>85</v>
      </c>
    </row>
    <row r="1011" spans="1:5" x14ac:dyDescent="0.4">
      <c r="A1011">
        <v>6</v>
      </c>
      <c r="B1011" t="s">
        <v>445</v>
      </c>
      <c r="C1011" t="s">
        <v>44</v>
      </c>
      <c r="D1011" t="s">
        <v>81</v>
      </c>
      <c r="E1011" t="s">
        <v>82</v>
      </c>
    </row>
    <row r="1012" spans="1:5" x14ac:dyDescent="0.4">
      <c r="A1012">
        <v>6</v>
      </c>
      <c r="B1012" t="s">
        <v>445</v>
      </c>
      <c r="C1012" t="s">
        <v>44</v>
      </c>
    </row>
    <row r="1013" spans="1:5" x14ac:dyDescent="0.4">
      <c r="A1013">
        <v>6</v>
      </c>
      <c r="B1013" t="s">
        <v>445</v>
      </c>
      <c r="C1013" t="s">
        <v>44</v>
      </c>
      <c r="D1013" t="s">
        <v>83</v>
      </c>
    </row>
    <row r="1014" spans="1:5" x14ac:dyDescent="0.4">
      <c r="A1014">
        <v>6</v>
      </c>
      <c r="B1014" t="s">
        <v>445</v>
      </c>
      <c r="C1014" t="s">
        <v>189</v>
      </c>
    </row>
    <row r="1015" spans="1:5" x14ac:dyDescent="0.4">
      <c r="A1015">
        <v>6</v>
      </c>
      <c r="B1015" t="s">
        <v>1496</v>
      </c>
      <c r="C1015" t="s">
        <v>189</v>
      </c>
    </row>
    <row r="1016" spans="1:5" x14ac:dyDescent="0.4">
      <c r="A1016">
        <v>6</v>
      </c>
      <c r="B1016" t="s">
        <v>445</v>
      </c>
      <c r="C1016" t="s">
        <v>189</v>
      </c>
    </row>
    <row r="1017" spans="1:5" x14ac:dyDescent="0.4">
      <c r="A1017">
        <v>6</v>
      </c>
      <c r="B1017" t="s">
        <v>445</v>
      </c>
      <c r="C1017" t="s">
        <v>189</v>
      </c>
    </row>
    <row r="1018" spans="1:5" x14ac:dyDescent="0.4">
      <c r="A1018">
        <v>6</v>
      </c>
      <c r="B1018" t="s">
        <v>445</v>
      </c>
      <c r="C1018" t="s">
        <v>189</v>
      </c>
    </row>
    <row r="1019" spans="1:5" x14ac:dyDescent="0.4">
      <c r="A1019">
        <v>6</v>
      </c>
      <c r="B1019" t="s">
        <v>445</v>
      </c>
      <c r="C1019" t="s">
        <v>189</v>
      </c>
    </row>
    <row r="1020" spans="1:5" x14ac:dyDescent="0.4">
      <c r="A1020">
        <v>6</v>
      </c>
      <c r="B1020" t="s">
        <v>445</v>
      </c>
      <c r="C1020" t="s">
        <v>189</v>
      </c>
    </row>
    <row r="1021" spans="1:5" x14ac:dyDescent="0.4">
      <c r="A1021">
        <v>6</v>
      </c>
      <c r="B1021" t="s">
        <v>445</v>
      </c>
    </row>
    <row r="1022" spans="1:5" x14ac:dyDescent="0.4">
      <c r="A1022">
        <v>6</v>
      </c>
      <c r="B1022" t="s">
        <v>445</v>
      </c>
    </row>
    <row r="1023" spans="1:5" x14ac:dyDescent="0.4">
      <c r="A1023">
        <v>6</v>
      </c>
      <c r="B1023" t="s">
        <v>445</v>
      </c>
    </row>
    <row r="1024" spans="1:5" x14ac:dyDescent="0.4">
      <c r="A1024">
        <v>6</v>
      </c>
      <c r="B1024" t="s">
        <v>445</v>
      </c>
    </row>
    <row r="1025" spans="1:2" x14ac:dyDescent="0.4">
      <c r="A1025">
        <v>6</v>
      </c>
      <c r="B1025" t="s">
        <v>445</v>
      </c>
    </row>
    <row r="1026" spans="1:2" x14ac:dyDescent="0.4">
      <c r="A1026">
        <v>6</v>
      </c>
      <c r="B1026" t="s">
        <v>445</v>
      </c>
    </row>
    <row r="1027" spans="1:2" x14ac:dyDescent="0.4">
      <c r="A1027">
        <v>6</v>
      </c>
      <c r="B1027" t="s">
        <v>445</v>
      </c>
    </row>
    <row r="1028" spans="1:2" x14ac:dyDescent="0.4">
      <c r="A1028">
        <v>6</v>
      </c>
      <c r="B1028" t="s">
        <v>445</v>
      </c>
    </row>
    <row r="1029" spans="1:2" x14ac:dyDescent="0.4">
      <c r="A1029">
        <v>6</v>
      </c>
      <c r="B1029" t="s">
        <v>445</v>
      </c>
    </row>
    <row r="1030" spans="1:2" x14ac:dyDescent="0.4">
      <c r="A1030">
        <v>6</v>
      </c>
      <c r="B1030" t="s">
        <v>445</v>
      </c>
    </row>
    <row r="1031" spans="1:2" x14ac:dyDescent="0.4">
      <c r="A1031">
        <v>6</v>
      </c>
      <c r="B1031" t="s">
        <v>445</v>
      </c>
    </row>
    <row r="1032" spans="1:2" x14ac:dyDescent="0.4">
      <c r="A1032">
        <v>6</v>
      </c>
      <c r="B1032" t="s">
        <v>445</v>
      </c>
    </row>
    <row r="1033" spans="1:2" x14ac:dyDescent="0.4">
      <c r="A1033">
        <v>6</v>
      </c>
      <c r="B1033" t="s">
        <v>445</v>
      </c>
    </row>
    <row r="1034" spans="1:2" x14ac:dyDescent="0.4">
      <c r="A1034">
        <v>6</v>
      </c>
      <c r="B1034" t="s">
        <v>445</v>
      </c>
    </row>
    <row r="1035" spans="1:2" x14ac:dyDescent="0.4">
      <c r="A1035">
        <v>6</v>
      </c>
      <c r="B1035" t="s">
        <v>445</v>
      </c>
    </row>
    <row r="1036" spans="1:2" x14ac:dyDescent="0.4">
      <c r="A1036">
        <v>6</v>
      </c>
      <c r="B1036" t="s">
        <v>445</v>
      </c>
    </row>
    <row r="1037" spans="1:2" x14ac:dyDescent="0.4">
      <c r="A1037">
        <v>6</v>
      </c>
      <c r="B1037" t="s">
        <v>445</v>
      </c>
    </row>
    <row r="1038" spans="1:2" x14ac:dyDescent="0.4">
      <c r="A1038">
        <v>6</v>
      </c>
      <c r="B1038" t="s">
        <v>445</v>
      </c>
    </row>
    <row r="1039" spans="1:2" x14ac:dyDescent="0.4">
      <c r="A1039">
        <v>6</v>
      </c>
      <c r="B1039" t="s">
        <v>445</v>
      </c>
    </row>
    <row r="1040" spans="1:2" x14ac:dyDescent="0.4">
      <c r="A1040">
        <v>6</v>
      </c>
      <c r="B1040" t="s">
        <v>445</v>
      </c>
    </row>
    <row r="1041" spans="1:2" x14ac:dyDescent="0.4">
      <c r="A1041">
        <v>6</v>
      </c>
      <c r="B1041" t="s">
        <v>445</v>
      </c>
    </row>
    <row r="1042" spans="1:2" x14ac:dyDescent="0.4">
      <c r="A1042">
        <v>6</v>
      </c>
      <c r="B1042" t="s">
        <v>445</v>
      </c>
    </row>
    <row r="1043" spans="1:2" x14ac:dyDescent="0.4">
      <c r="A1043">
        <v>6</v>
      </c>
      <c r="B1043" t="s">
        <v>445</v>
      </c>
    </row>
    <row r="1044" spans="1:2" x14ac:dyDescent="0.4">
      <c r="A1044">
        <v>6</v>
      </c>
      <c r="B1044" t="s">
        <v>445</v>
      </c>
    </row>
    <row r="1045" spans="1:2" x14ac:dyDescent="0.4">
      <c r="A1045">
        <v>6</v>
      </c>
      <c r="B1045" t="s">
        <v>445</v>
      </c>
    </row>
    <row r="1046" spans="1:2" x14ac:dyDescent="0.4">
      <c r="A1046">
        <v>6</v>
      </c>
      <c r="B1046" t="s">
        <v>445</v>
      </c>
    </row>
    <row r="1047" spans="1:2" x14ac:dyDescent="0.4">
      <c r="A1047">
        <v>6</v>
      </c>
      <c r="B1047" t="s">
        <v>445</v>
      </c>
    </row>
    <row r="1048" spans="1:2" x14ac:dyDescent="0.4">
      <c r="A1048">
        <v>6</v>
      </c>
      <c r="B1048" t="s">
        <v>445</v>
      </c>
    </row>
    <row r="1049" spans="1:2" x14ac:dyDescent="0.4">
      <c r="A1049">
        <v>6</v>
      </c>
      <c r="B1049" t="s">
        <v>445</v>
      </c>
    </row>
    <row r="1050" spans="1:2" x14ac:dyDescent="0.4">
      <c r="A1050">
        <v>6</v>
      </c>
      <c r="B1050" t="s">
        <v>445</v>
      </c>
    </row>
    <row r="1051" spans="1:2" x14ac:dyDescent="0.4">
      <c r="A1051">
        <v>6</v>
      </c>
      <c r="B1051" t="s">
        <v>445</v>
      </c>
    </row>
    <row r="1052" spans="1:2" x14ac:dyDescent="0.4">
      <c r="A1052">
        <v>6</v>
      </c>
      <c r="B1052" t="s">
        <v>445</v>
      </c>
    </row>
    <row r="1053" spans="1:2" x14ac:dyDescent="0.4">
      <c r="A1053">
        <v>6</v>
      </c>
      <c r="B1053" t="s">
        <v>445</v>
      </c>
    </row>
    <row r="1054" spans="1:2" x14ac:dyDescent="0.4">
      <c r="A1054">
        <v>6</v>
      </c>
      <c r="B1054" t="s">
        <v>445</v>
      </c>
    </row>
    <row r="1055" spans="1:2" x14ac:dyDescent="0.4">
      <c r="A1055">
        <v>6</v>
      </c>
      <c r="B1055" t="s">
        <v>445</v>
      </c>
    </row>
    <row r="1056" spans="1:2" x14ac:dyDescent="0.4">
      <c r="A1056">
        <v>6</v>
      </c>
      <c r="B1056" t="s">
        <v>445</v>
      </c>
    </row>
    <row r="1057" spans="1:2" x14ac:dyDescent="0.4">
      <c r="A1057">
        <v>6</v>
      </c>
      <c r="B1057" t="s">
        <v>445</v>
      </c>
    </row>
    <row r="1058" spans="1:2" x14ac:dyDescent="0.4">
      <c r="A1058">
        <v>6</v>
      </c>
      <c r="B1058" t="s">
        <v>445</v>
      </c>
    </row>
    <row r="1059" spans="1:2" x14ac:dyDescent="0.4">
      <c r="A1059">
        <v>6</v>
      </c>
      <c r="B1059" t="s">
        <v>445</v>
      </c>
    </row>
    <row r="1060" spans="1:2" x14ac:dyDescent="0.4">
      <c r="A1060">
        <v>6</v>
      </c>
      <c r="B1060" t="s">
        <v>445</v>
      </c>
    </row>
    <row r="1061" spans="1:2" x14ac:dyDescent="0.4">
      <c r="A1061">
        <v>6</v>
      </c>
      <c r="B1061" t="s">
        <v>445</v>
      </c>
    </row>
    <row r="1062" spans="1:2" x14ac:dyDescent="0.4">
      <c r="A1062">
        <v>6</v>
      </c>
      <c r="B1062" t="s">
        <v>445</v>
      </c>
    </row>
    <row r="1063" spans="1:2" x14ac:dyDescent="0.4">
      <c r="A1063">
        <v>6</v>
      </c>
      <c r="B1063" t="s">
        <v>445</v>
      </c>
    </row>
    <row r="1064" spans="1:2" x14ac:dyDescent="0.4">
      <c r="A1064">
        <v>6</v>
      </c>
      <c r="B1064" t="s">
        <v>445</v>
      </c>
    </row>
    <row r="1065" spans="1:2" x14ac:dyDescent="0.4">
      <c r="A1065">
        <v>6</v>
      </c>
      <c r="B1065" t="s">
        <v>445</v>
      </c>
    </row>
    <row r="1066" spans="1:2" x14ac:dyDescent="0.4">
      <c r="A1066">
        <v>6</v>
      </c>
      <c r="B1066" t="s">
        <v>445</v>
      </c>
    </row>
    <row r="1067" spans="1:2" x14ac:dyDescent="0.4">
      <c r="A1067">
        <v>6</v>
      </c>
      <c r="B1067" t="s">
        <v>445</v>
      </c>
    </row>
    <row r="1068" spans="1:2" x14ac:dyDescent="0.4">
      <c r="A1068">
        <v>6</v>
      </c>
      <c r="B1068" t="s">
        <v>445</v>
      </c>
    </row>
    <row r="1069" spans="1:2" x14ac:dyDescent="0.4">
      <c r="A1069">
        <v>6</v>
      </c>
      <c r="B1069" t="s">
        <v>445</v>
      </c>
    </row>
    <row r="1070" spans="1:2" x14ac:dyDescent="0.4">
      <c r="A1070">
        <v>6</v>
      </c>
      <c r="B1070" t="s">
        <v>445</v>
      </c>
    </row>
    <row r="1071" spans="1:2" x14ac:dyDescent="0.4">
      <c r="A1071">
        <v>6</v>
      </c>
      <c r="B1071" t="s">
        <v>445</v>
      </c>
    </row>
    <row r="1072" spans="1:2" x14ac:dyDescent="0.4">
      <c r="A1072">
        <v>6</v>
      </c>
      <c r="B1072" t="s">
        <v>445</v>
      </c>
    </row>
    <row r="1073" spans="1:19" x14ac:dyDescent="0.4">
      <c r="A1073">
        <v>6</v>
      </c>
      <c r="B1073" t="s">
        <v>445</v>
      </c>
    </row>
    <row r="1074" spans="1:19" x14ac:dyDescent="0.4">
      <c r="A1074">
        <v>6</v>
      </c>
      <c r="B1074" t="s">
        <v>445</v>
      </c>
    </row>
    <row r="1075" spans="1:19" x14ac:dyDescent="0.4">
      <c r="A1075">
        <v>7</v>
      </c>
      <c r="B1075" t="s">
        <v>435</v>
      </c>
      <c r="C1075" t="s">
        <v>77</v>
      </c>
      <c r="D1075" t="s">
        <v>79</v>
      </c>
      <c r="E1075" t="s">
        <v>80</v>
      </c>
      <c r="F1075" t="s">
        <v>43</v>
      </c>
      <c r="G1075" t="s">
        <v>44</v>
      </c>
      <c r="H1075" t="s">
        <v>94</v>
      </c>
      <c r="I1075" t="s">
        <v>96</v>
      </c>
      <c r="J1075" t="s">
        <v>81</v>
      </c>
      <c r="K1075" t="s">
        <v>84</v>
      </c>
      <c r="L1075" t="s">
        <v>85</v>
      </c>
      <c r="M1075" t="s">
        <v>97</v>
      </c>
    </row>
    <row r="1076" spans="1:19" x14ac:dyDescent="0.4">
      <c r="A1076">
        <v>7</v>
      </c>
      <c r="B1076" t="s">
        <v>435</v>
      </c>
      <c r="C1076" t="s">
        <v>77</v>
      </c>
      <c r="D1076" t="s">
        <v>78</v>
      </c>
      <c r="E1076" t="s">
        <v>79</v>
      </c>
      <c r="F1076" t="s">
        <v>93</v>
      </c>
      <c r="G1076" t="s">
        <v>43</v>
      </c>
      <c r="H1076" t="s">
        <v>44</v>
      </c>
      <c r="I1076" t="s">
        <v>96</v>
      </c>
      <c r="J1076" t="s">
        <v>82</v>
      </c>
      <c r="K1076" t="s">
        <v>97</v>
      </c>
    </row>
    <row r="1077" spans="1:19" x14ac:dyDescent="0.4">
      <c r="A1077">
        <v>7</v>
      </c>
      <c r="B1077" t="s">
        <v>435</v>
      </c>
      <c r="C1077" t="s">
        <v>77</v>
      </c>
      <c r="D1077" t="s">
        <v>79</v>
      </c>
      <c r="E1077" t="s">
        <v>43</v>
      </c>
      <c r="F1077" t="s">
        <v>83</v>
      </c>
      <c r="G1077" t="s">
        <v>84</v>
      </c>
      <c r="H1077" t="s">
        <v>85</v>
      </c>
      <c r="I1077" t="s">
        <v>97</v>
      </c>
      <c r="J1077" t="s">
        <v>174</v>
      </c>
    </row>
    <row r="1078" spans="1:19" x14ac:dyDescent="0.4">
      <c r="A1078">
        <v>7</v>
      </c>
      <c r="B1078" t="s">
        <v>435</v>
      </c>
      <c r="C1078" t="s">
        <v>77</v>
      </c>
      <c r="D1078" t="s">
        <v>44</v>
      </c>
    </row>
    <row r="1079" spans="1:19" x14ac:dyDescent="0.4">
      <c r="A1079">
        <v>7</v>
      </c>
      <c r="B1079" t="s">
        <v>435</v>
      </c>
      <c r="C1079" t="s">
        <v>77</v>
      </c>
      <c r="D1079" t="s">
        <v>78</v>
      </c>
      <c r="E1079" t="s">
        <v>44</v>
      </c>
      <c r="F1079" t="s">
        <v>82</v>
      </c>
    </row>
    <row r="1080" spans="1:19" x14ac:dyDescent="0.4">
      <c r="A1080">
        <v>7</v>
      </c>
      <c r="B1080" t="s">
        <v>435</v>
      </c>
      <c r="C1080" t="s">
        <v>77</v>
      </c>
    </row>
    <row r="1081" spans="1:19" x14ac:dyDescent="0.4">
      <c r="A1081">
        <v>7</v>
      </c>
      <c r="B1081" t="s">
        <v>435</v>
      </c>
      <c r="C1081" t="s">
        <v>77</v>
      </c>
      <c r="D1081" t="s">
        <v>78</v>
      </c>
      <c r="E1081" t="s">
        <v>79</v>
      </c>
      <c r="F1081" t="s">
        <v>80</v>
      </c>
      <c r="G1081" t="s">
        <v>93</v>
      </c>
      <c r="H1081" t="s">
        <v>43</v>
      </c>
      <c r="I1081" t="s">
        <v>44</v>
      </c>
      <c r="J1081" t="s">
        <v>94</v>
      </c>
      <c r="K1081" t="s">
        <v>95</v>
      </c>
      <c r="L1081" t="s">
        <v>96</v>
      </c>
      <c r="M1081" t="s">
        <v>81</v>
      </c>
      <c r="N1081" t="s">
        <v>82</v>
      </c>
      <c r="O1081" t="s">
        <v>83</v>
      </c>
      <c r="P1081" t="s">
        <v>84</v>
      </c>
      <c r="Q1081" t="s">
        <v>85</v>
      </c>
      <c r="R1081" t="s">
        <v>97</v>
      </c>
      <c r="S1081" t="s">
        <v>174</v>
      </c>
    </row>
    <row r="1082" spans="1:19" x14ac:dyDescent="0.4">
      <c r="A1082">
        <v>7</v>
      </c>
      <c r="B1082" t="s">
        <v>435</v>
      </c>
      <c r="C1082" t="s">
        <v>77</v>
      </c>
      <c r="D1082" t="s">
        <v>78</v>
      </c>
      <c r="E1082" t="s">
        <v>80</v>
      </c>
      <c r="F1082" t="s">
        <v>93</v>
      </c>
      <c r="G1082" t="s">
        <v>43</v>
      </c>
      <c r="H1082" t="s">
        <v>97</v>
      </c>
      <c r="I1082" t="s">
        <v>174</v>
      </c>
    </row>
    <row r="1083" spans="1:19" x14ac:dyDescent="0.4">
      <c r="A1083">
        <v>7</v>
      </c>
      <c r="B1083" t="s">
        <v>435</v>
      </c>
      <c r="C1083" t="s">
        <v>77</v>
      </c>
    </row>
    <row r="1084" spans="1:19" x14ac:dyDescent="0.4">
      <c r="A1084">
        <v>7</v>
      </c>
      <c r="B1084" t="s">
        <v>435</v>
      </c>
      <c r="C1084" t="s">
        <v>77</v>
      </c>
      <c r="D1084" t="s">
        <v>78</v>
      </c>
      <c r="E1084" t="s">
        <v>79</v>
      </c>
      <c r="F1084" t="s">
        <v>43</v>
      </c>
      <c r="G1084" t="s">
        <v>44</v>
      </c>
      <c r="H1084" t="s">
        <v>96</v>
      </c>
      <c r="I1084" t="s">
        <v>81</v>
      </c>
      <c r="J1084" t="s">
        <v>84</v>
      </c>
      <c r="K1084" t="s">
        <v>85</v>
      </c>
    </row>
    <row r="1085" spans="1:19" x14ac:dyDescent="0.4">
      <c r="A1085">
        <v>7</v>
      </c>
      <c r="B1085" t="s">
        <v>435</v>
      </c>
      <c r="C1085" t="s">
        <v>77</v>
      </c>
      <c r="D1085" t="s">
        <v>44</v>
      </c>
    </row>
    <row r="1086" spans="1:19" x14ac:dyDescent="0.4">
      <c r="A1086">
        <v>7</v>
      </c>
      <c r="B1086" t="s">
        <v>435</v>
      </c>
      <c r="C1086" t="s">
        <v>77</v>
      </c>
      <c r="D1086" t="s">
        <v>78</v>
      </c>
    </row>
    <row r="1087" spans="1:19" x14ac:dyDescent="0.4">
      <c r="A1087">
        <v>7</v>
      </c>
      <c r="B1087" t="s">
        <v>435</v>
      </c>
      <c r="C1087" t="s">
        <v>77</v>
      </c>
      <c r="D1087" t="s">
        <v>78</v>
      </c>
      <c r="E1087" t="s">
        <v>79</v>
      </c>
      <c r="F1087" t="s">
        <v>80</v>
      </c>
      <c r="G1087" t="s">
        <v>93</v>
      </c>
      <c r="H1087" t="s">
        <v>43</v>
      </c>
      <c r="I1087" t="s">
        <v>44</v>
      </c>
      <c r="J1087" t="s">
        <v>94</v>
      </c>
      <c r="K1087" t="s">
        <v>95</v>
      </c>
      <c r="L1087" t="s">
        <v>96</v>
      </c>
      <c r="M1087" t="s">
        <v>81</v>
      </c>
      <c r="N1087" t="s">
        <v>82</v>
      </c>
      <c r="O1087" t="s">
        <v>83</v>
      </c>
      <c r="P1087" t="s">
        <v>84</v>
      </c>
      <c r="Q1087" t="s">
        <v>85</v>
      </c>
      <c r="R1087" t="s">
        <v>97</v>
      </c>
      <c r="S1087" t="s">
        <v>174</v>
      </c>
    </row>
    <row r="1088" spans="1:19" x14ac:dyDescent="0.4">
      <c r="A1088">
        <v>7</v>
      </c>
      <c r="B1088" t="s">
        <v>435</v>
      </c>
      <c r="C1088" t="s">
        <v>77</v>
      </c>
      <c r="D1088" t="s">
        <v>78</v>
      </c>
      <c r="E1088" t="s">
        <v>43</v>
      </c>
      <c r="F1088" t="s">
        <v>96</v>
      </c>
      <c r="G1088" t="s">
        <v>81</v>
      </c>
      <c r="H1088" t="s">
        <v>84</v>
      </c>
      <c r="I1088" t="s">
        <v>85</v>
      </c>
    </row>
    <row r="1089" spans="1:12" x14ac:dyDescent="0.4">
      <c r="A1089">
        <v>7</v>
      </c>
      <c r="B1089" t="s">
        <v>435</v>
      </c>
      <c r="C1089" t="s">
        <v>77</v>
      </c>
      <c r="D1089" t="s">
        <v>78</v>
      </c>
      <c r="E1089" t="s">
        <v>79</v>
      </c>
      <c r="F1089" t="s">
        <v>80</v>
      </c>
      <c r="G1089" t="s">
        <v>43</v>
      </c>
      <c r="H1089" t="s">
        <v>95</v>
      </c>
      <c r="I1089" t="s">
        <v>96</v>
      </c>
      <c r="J1089" t="s">
        <v>81</v>
      </c>
      <c r="K1089" t="s">
        <v>84</v>
      </c>
      <c r="L1089" t="s">
        <v>97</v>
      </c>
    </row>
    <row r="1090" spans="1:12" x14ac:dyDescent="0.4">
      <c r="A1090">
        <v>7</v>
      </c>
      <c r="B1090" t="s">
        <v>435</v>
      </c>
      <c r="C1090" t="s">
        <v>96</v>
      </c>
    </row>
    <row r="1091" spans="1:12" x14ac:dyDescent="0.4">
      <c r="A1091">
        <v>7</v>
      </c>
      <c r="B1091" t="s">
        <v>435</v>
      </c>
      <c r="C1091" t="s">
        <v>81</v>
      </c>
    </row>
    <row r="1092" spans="1:12" x14ac:dyDescent="0.4">
      <c r="A1092">
        <v>7</v>
      </c>
      <c r="B1092" t="s">
        <v>435</v>
      </c>
      <c r="C1092" t="s">
        <v>81</v>
      </c>
    </row>
    <row r="1093" spans="1:12" x14ac:dyDescent="0.4">
      <c r="A1093">
        <v>7</v>
      </c>
      <c r="B1093" t="s">
        <v>435</v>
      </c>
      <c r="C1093" t="s">
        <v>81</v>
      </c>
    </row>
    <row r="1094" spans="1:12" x14ac:dyDescent="0.4">
      <c r="A1094">
        <v>7</v>
      </c>
      <c r="B1094" t="s">
        <v>435</v>
      </c>
      <c r="C1094" t="s">
        <v>81</v>
      </c>
      <c r="D1094" t="s">
        <v>85</v>
      </c>
    </row>
    <row r="1095" spans="1:12" x14ac:dyDescent="0.4">
      <c r="A1095">
        <v>7</v>
      </c>
      <c r="B1095" t="s">
        <v>435</v>
      </c>
      <c r="C1095" t="s">
        <v>81</v>
      </c>
    </row>
    <row r="1096" spans="1:12" x14ac:dyDescent="0.4">
      <c r="A1096">
        <v>7</v>
      </c>
      <c r="B1096" t="s">
        <v>435</v>
      </c>
      <c r="C1096" t="s">
        <v>81</v>
      </c>
      <c r="D1096" t="s">
        <v>85</v>
      </c>
    </row>
    <row r="1097" spans="1:12" x14ac:dyDescent="0.4">
      <c r="A1097">
        <v>7</v>
      </c>
      <c r="B1097" t="s">
        <v>435</v>
      </c>
      <c r="C1097" t="s">
        <v>81</v>
      </c>
    </row>
    <row r="1098" spans="1:12" x14ac:dyDescent="0.4">
      <c r="A1098">
        <v>7</v>
      </c>
      <c r="B1098" t="s">
        <v>435</v>
      </c>
      <c r="C1098" t="s">
        <v>82</v>
      </c>
    </row>
    <row r="1099" spans="1:12" x14ac:dyDescent="0.4">
      <c r="A1099">
        <v>7</v>
      </c>
      <c r="B1099" t="s">
        <v>435</v>
      </c>
      <c r="C1099" t="s">
        <v>82</v>
      </c>
    </row>
    <row r="1100" spans="1:12" x14ac:dyDescent="0.4">
      <c r="A1100">
        <v>7</v>
      </c>
      <c r="B1100" t="s">
        <v>435</v>
      </c>
      <c r="C1100" t="s">
        <v>82</v>
      </c>
      <c r="D1100" t="s">
        <v>85</v>
      </c>
    </row>
    <row r="1101" spans="1:12" x14ac:dyDescent="0.4">
      <c r="A1101">
        <v>7</v>
      </c>
      <c r="B1101" t="s">
        <v>435</v>
      </c>
      <c r="C1101" t="s">
        <v>82</v>
      </c>
    </row>
    <row r="1102" spans="1:12" x14ac:dyDescent="0.4">
      <c r="A1102">
        <v>7</v>
      </c>
      <c r="B1102" t="s">
        <v>435</v>
      </c>
      <c r="C1102" t="s">
        <v>83</v>
      </c>
      <c r="D1102" t="s">
        <v>84</v>
      </c>
      <c r="E1102" t="s">
        <v>85</v>
      </c>
    </row>
    <row r="1103" spans="1:12" x14ac:dyDescent="0.4">
      <c r="A1103">
        <v>7</v>
      </c>
      <c r="B1103" t="s">
        <v>435</v>
      </c>
      <c r="C1103" t="s">
        <v>83</v>
      </c>
      <c r="D1103" t="s">
        <v>84</v>
      </c>
      <c r="E1103" t="s">
        <v>85</v>
      </c>
    </row>
    <row r="1104" spans="1:12" x14ac:dyDescent="0.4">
      <c r="A1104">
        <v>7</v>
      </c>
      <c r="B1104" t="s">
        <v>435</v>
      </c>
      <c r="C1104" t="s">
        <v>84</v>
      </c>
      <c r="D1104" t="s">
        <v>85</v>
      </c>
    </row>
    <row r="1105" spans="1:4" x14ac:dyDescent="0.4">
      <c r="A1105">
        <v>7</v>
      </c>
      <c r="B1105" t="s">
        <v>435</v>
      </c>
      <c r="C1105" t="s">
        <v>84</v>
      </c>
    </row>
    <row r="1106" spans="1:4" x14ac:dyDescent="0.4">
      <c r="A1106">
        <v>7</v>
      </c>
      <c r="B1106" t="s">
        <v>435</v>
      </c>
      <c r="C1106" t="s">
        <v>84</v>
      </c>
    </row>
    <row r="1107" spans="1:4" x14ac:dyDescent="0.4">
      <c r="A1107">
        <v>7</v>
      </c>
      <c r="B1107" t="s">
        <v>435</v>
      </c>
      <c r="C1107" t="s">
        <v>84</v>
      </c>
      <c r="D1107" t="s">
        <v>85</v>
      </c>
    </row>
    <row r="1108" spans="1:4" x14ac:dyDescent="0.4">
      <c r="A1108">
        <v>7</v>
      </c>
      <c r="B1108" t="s">
        <v>435</v>
      </c>
      <c r="C1108" t="s">
        <v>84</v>
      </c>
      <c r="D1108" t="s">
        <v>85</v>
      </c>
    </row>
    <row r="1109" spans="1:4" x14ac:dyDescent="0.4">
      <c r="A1109">
        <v>7</v>
      </c>
      <c r="B1109" t="s">
        <v>435</v>
      </c>
      <c r="C1109" t="s">
        <v>84</v>
      </c>
    </row>
    <row r="1110" spans="1:4" x14ac:dyDescent="0.4">
      <c r="A1110">
        <v>7</v>
      </c>
      <c r="B1110" t="s">
        <v>435</v>
      </c>
      <c r="C1110" t="s">
        <v>84</v>
      </c>
      <c r="D1110" t="s">
        <v>85</v>
      </c>
    </row>
    <row r="1111" spans="1:4" x14ac:dyDescent="0.4">
      <c r="A1111">
        <v>7</v>
      </c>
      <c r="B1111" t="s">
        <v>435</v>
      </c>
      <c r="C1111" t="s">
        <v>84</v>
      </c>
    </row>
    <row r="1112" spans="1:4" x14ac:dyDescent="0.4">
      <c r="A1112">
        <v>7</v>
      </c>
      <c r="B1112" t="s">
        <v>435</v>
      </c>
      <c r="C1112" t="s">
        <v>84</v>
      </c>
    </row>
    <row r="1113" spans="1:4" x14ac:dyDescent="0.4">
      <c r="A1113">
        <v>7</v>
      </c>
      <c r="B1113" t="s">
        <v>435</v>
      </c>
      <c r="C1113" t="s">
        <v>84</v>
      </c>
      <c r="D1113" t="s">
        <v>85</v>
      </c>
    </row>
    <row r="1114" spans="1:4" x14ac:dyDescent="0.4">
      <c r="A1114">
        <v>7</v>
      </c>
      <c r="B1114" t="s">
        <v>435</v>
      </c>
      <c r="C1114" t="s">
        <v>84</v>
      </c>
    </row>
    <row r="1115" spans="1:4" x14ac:dyDescent="0.4">
      <c r="A1115">
        <v>7</v>
      </c>
      <c r="B1115" t="s">
        <v>435</v>
      </c>
      <c r="C1115" t="s">
        <v>84</v>
      </c>
      <c r="D1115" t="s">
        <v>85</v>
      </c>
    </row>
    <row r="1116" spans="1:4" x14ac:dyDescent="0.4">
      <c r="A1116">
        <v>7</v>
      </c>
      <c r="B1116" t="s">
        <v>435</v>
      </c>
      <c r="C1116" t="s">
        <v>84</v>
      </c>
      <c r="D1116" t="s">
        <v>85</v>
      </c>
    </row>
    <row r="1117" spans="1:4" x14ac:dyDescent="0.4">
      <c r="A1117">
        <v>7</v>
      </c>
      <c r="B1117" t="s">
        <v>435</v>
      </c>
      <c r="C1117" t="s">
        <v>85</v>
      </c>
    </row>
    <row r="1118" spans="1:4" x14ac:dyDescent="0.4">
      <c r="A1118">
        <v>7</v>
      </c>
      <c r="B1118" t="s">
        <v>435</v>
      </c>
      <c r="C1118" t="s">
        <v>85</v>
      </c>
    </row>
    <row r="1119" spans="1:4" x14ac:dyDescent="0.4">
      <c r="A1119">
        <v>7</v>
      </c>
      <c r="B1119" t="s">
        <v>435</v>
      </c>
      <c r="C1119" t="s">
        <v>85</v>
      </c>
    </row>
    <row r="1120" spans="1:4" x14ac:dyDescent="0.4">
      <c r="A1120">
        <v>7</v>
      </c>
      <c r="B1120" t="s">
        <v>435</v>
      </c>
      <c r="C1120" t="s">
        <v>85</v>
      </c>
    </row>
    <row r="1121" spans="1:11" x14ac:dyDescent="0.4">
      <c r="A1121">
        <v>7</v>
      </c>
      <c r="B1121" t="s">
        <v>435</v>
      </c>
      <c r="C1121" t="s">
        <v>85</v>
      </c>
    </row>
    <row r="1122" spans="1:11" x14ac:dyDescent="0.4">
      <c r="A1122">
        <v>7</v>
      </c>
      <c r="B1122" t="s">
        <v>435</v>
      </c>
      <c r="C1122" t="s">
        <v>85</v>
      </c>
    </row>
    <row r="1123" spans="1:11" x14ac:dyDescent="0.4">
      <c r="A1123">
        <v>7</v>
      </c>
      <c r="B1123" t="s">
        <v>435</v>
      </c>
      <c r="C1123" t="s">
        <v>78</v>
      </c>
    </row>
    <row r="1124" spans="1:11" x14ac:dyDescent="0.4">
      <c r="A1124">
        <v>7</v>
      </c>
      <c r="B1124" t="s">
        <v>435</v>
      </c>
      <c r="C1124" t="s">
        <v>78</v>
      </c>
    </row>
    <row r="1125" spans="1:11" x14ac:dyDescent="0.4">
      <c r="A1125">
        <v>7</v>
      </c>
      <c r="B1125" t="s">
        <v>435</v>
      </c>
      <c r="C1125" t="s">
        <v>78</v>
      </c>
      <c r="D1125" t="s">
        <v>44</v>
      </c>
    </row>
    <row r="1126" spans="1:11" x14ac:dyDescent="0.4">
      <c r="A1126">
        <v>7</v>
      </c>
      <c r="B1126" t="s">
        <v>435</v>
      </c>
      <c r="C1126" t="s">
        <v>78</v>
      </c>
      <c r="D1126" t="s">
        <v>79</v>
      </c>
      <c r="E1126" t="s">
        <v>95</v>
      </c>
      <c r="F1126" t="s">
        <v>96</v>
      </c>
      <c r="G1126" t="s">
        <v>81</v>
      </c>
      <c r="H1126" t="s">
        <v>84</v>
      </c>
      <c r="I1126" t="s">
        <v>189</v>
      </c>
    </row>
    <row r="1127" spans="1:11" x14ac:dyDescent="0.4">
      <c r="A1127">
        <v>7</v>
      </c>
      <c r="B1127" t="s">
        <v>435</v>
      </c>
      <c r="C1127" t="s">
        <v>78</v>
      </c>
      <c r="D1127" t="s">
        <v>44</v>
      </c>
    </row>
    <row r="1128" spans="1:11" x14ac:dyDescent="0.4">
      <c r="A1128">
        <v>7</v>
      </c>
      <c r="B1128" t="s">
        <v>435</v>
      </c>
      <c r="C1128" t="s">
        <v>78</v>
      </c>
      <c r="D1128" t="s">
        <v>43</v>
      </c>
      <c r="E1128" t="s">
        <v>84</v>
      </c>
    </row>
    <row r="1129" spans="1:11" x14ac:dyDescent="0.4">
      <c r="A1129">
        <v>7</v>
      </c>
      <c r="B1129" t="s">
        <v>435</v>
      </c>
      <c r="C1129" t="s">
        <v>78</v>
      </c>
      <c r="D1129" t="s">
        <v>44</v>
      </c>
      <c r="E1129" t="s">
        <v>84</v>
      </c>
    </row>
    <row r="1130" spans="1:11" x14ac:dyDescent="0.4">
      <c r="A1130">
        <v>7</v>
      </c>
      <c r="B1130" t="s">
        <v>435</v>
      </c>
      <c r="C1130" t="s">
        <v>78</v>
      </c>
      <c r="D1130" t="s">
        <v>43</v>
      </c>
      <c r="E1130" t="s">
        <v>84</v>
      </c>
      <c r="F1130" t="s">
        <v>85</v>
      </c>
    </row>
    <row r="1131" spans="1:11" x14ac:dyDescent="0.4">
      <c r="A1131">
        <v>7</v>
      </c>
      <c r="B1131" t="s">
        <v>435</v>
      </c>
      <c r="C1131" t="s">
        <v>78</v>
      </c>
      <c r="D1131" t="s">
        <v>82</v>
      </c>
    </row>
    <row r="1132" spans="1:11" x14ac:dyDescent="0.4">
      <c r="A1132">
        <v>7</v>
      </c>
      <c r="B1132" t="s">
        <v>435</v>
      </c>
      <c r="C1132" t="s">
        <v>78</v>
      </c>
      <c r="D1132" t="s">
        <v>43</v>
      </c>
    </row>
    <row r="1133" spans="1:11" x14ac:dyDescent="0.4">
      <c r="A1133">
        <v>7</v>
      </c>
      <c r="B1133" t="s">
        <v>435</v>
      </c>
      <c r="C1133" t="s">
        <v>78</v>
      </c>
      <c r="D1133" t="s">
        <v>79</v>
      </c>
      <c r="E1133" t="s">
        <v>43</v>
      </c>
      <c r="F1133" t="s">
        <v>44</v>
      </c>
      <c r="G1133" t="s">
        <v>96</v>
      </c>
      <c r="H1133" t="s">
        <v>81</v>
      </c>
      <c r="I1133" t="s">
        <v>84</v>
      </c>
      <c r="J1133" t="s">
        <v>85</v>
      </c>
      <c r="K1133" t="s">
        <v>97</v>
      </c>
    </row>
    <row r="1134" spans="1:11" x14ac:dyDescent="0.4">
      <c r="A1134">
        <v>7</v>
      </c>
      <c r="B1134" t="s">
        <v>435</v>
      </c>
      <c r="C1134" t="s">
        <v>78</v>
      </c>
    </row>
    <row r="1135" spans="1:11" x14ac:dyDescent="0.4">
      <c r="A1135">
        <v>7</v>
      </c>
      <c r="B1135" t="s">
        <v>435</v>
      </c>
      <c r="C1135" t="s">
        <v>78</v>
      </c>
      <c r="D1135" t="s">
        <v>93</v>
      </c>
      <c r="E1135" t="s">
        <v>81</v>
      </c>
      <c r="F1135" t="s">
        <v>85</v>
      </c>
      <c r="G1135" t="s">
        <v>97</v>
      </c>
    </row>
    <row r="1136" spans="1:11" x14ac:dyDescent="0.4">
      <c r="A1136">
        <v>7</v>
      </c>
      <c r="B1136" t="s">
        <v>435</v>
      </c>
      <c r="C1136" t="s">
        <v>78</v>
      </c>
      <c r="D1136" t="s">
        <v>43</v>
      </c>
      <c r="E1136" t="s">
        <v>84</v>
      </c>
    </row>
    <row r="1137" spans="1:10" x14ac:dyDescent="0.4">
      <c r="A1137">
        <v>7</v>
      </c>
      <c r="B1137" t="s">
        <v>435</v>
      </c>
      <c r="C1137" t="s">
        <v>78</v>
      </c>
      <c r="D1137" t="s">
        <v>82</v>
      </c>
    </row>
    <row r="1138" spans="1:10" x14ac:dyDescent="0.4">
      <c r="A1138">
        <v>7</v>
      </c>
      <c r="B1138" t="s">
        <v>435</v>
      </c>
      <c r="C1138" t="s">
        <v>78</v>
      </c>
      <c r="D1138" t="s">
        <v>84</v>
      </c>
      <c r="E1138" t="s">
        <v>85</v>
      </c>
    </row>
    <row r="1139" spans="1:10" x14ac:dyDescent="0.4">
      <c r="A1139">
        <v>7</v>
      </c>
      <c r="B1139" t="s">
        <v>435</v>
      </c>
      <c r="C1139" t="s">
        <v>78</v>
      </c>
      <c r="D1139" t="s">
        <v>80</v>
      </c>
      <c r="E1139" t="s">
        <v>93</v>
      </c>
      <c r="F1139" t="s">
        <v>44</v>
      </c>
      <c r="G1139" t="s">
        <v>96</v>
      </c>
      <c r="H1139" t="s">
        <v>82</v>
      </c>
      <c r="I1139" t="s">
        <v>84</v>
      </c>
      <c r="J1139" t="s">
        <v>85</v>
      </c>
    </row>
    <row r="1140" spans="1:10" x14ac:dyDescent="0.4">
      <c r="A1140">
        <v>7</v>
      </c>
      <c r="B1140" t="s">
        <v>435</v>
      </c>
      <c r="C1140" t="s">
        <v>78</v>
      </c>
    </row>
    <row r="1141" spans="1:10" x14ac:dyDescent="0.4">
      <c r="A1141">
        <v>7</v>
      </c>
      <c r="B1141" t="s">
        <v>435</v>
      </c>
      <c r="C1141" t="s">
        <v>78</v>
      </c>
      <c r="D1141" t="s">
        <v>85</v>
      </c>
    </row>
    <row r="1142" spans="1:10" x14ac:dyDescent="0.4">
      <c r="A1142">
        <v>7</v>
      </c>
      <c r="B1142" t="s">
        <v>435</v>
      </c>
      <c r="C1142" t="s">
        <v>78</v>
      </c>
    </row>
    <row r="1143" spans="1:10" x14ac:dyDescent="0.4">
      <c r="A1143">
        <v>7</v>
      </c>
      <c r="B1143" t="s">
        <v>435</v>
      </c>
      <c r="C1143" t="s">
        <v>78</v>
      </c>
    </row>
    <row r="1144" spans="1:10" x14ac:dyDescent="0.4">
      <c r="A1144">
        <v>7</v>
      </c>
      <c r="B1144" t="s">
        <v>435</v>
      </c>
      <c r="C1144" t="s">
        <v>78</v>
      </c>
      <c r="D1144" t="s">
        <v>43</v>
      </c>
      <c r="E1144" t="s">
        <v>44</v>
      </c>
      <c r="F1144" t="s">
        <v>81</v>
      </c>
      <c r="G1144" t="s">
        <v>84</v>
      </c>
      <c r="H1144" t="s">
        <v>85</v>
      </c>
    </row>
    <row r="1145" spans="1:10" x14ac:dyDescent="0.4">
      <c r="A1145">
        <v>7</v>
      </c>
      <c r="B1145" t="s">
        <v>435</v>
      </c>
      <c r="C1145" t="s">
        <v>78</v>
      </c>
      <c r="D1145" t="s">
        <v>85</v>
      </c>
    </row>
    <row r="1146" spans="1:10" x14ac:dyDescent="0.4">
      <c r="A1146">
        <v>7</v>
      </c>
      <c r="B1146" t="s">
        <v>435</v>
      </c>
      <c r="C1146" t="s">
        <v>78</v>
      </c>
      <c r="D1146" t="s">
        <v>80</v>
      </c>
      <c r="E1146" t="s">
        <v>44</v>
      </c>
      <c r="F1146" t="s">
        <v>84</v>
      </c>
      <c r="G1146" t="s">
        <v>85</v>
      </c>
    </row>
    <row r="1147" spans="1:10" x14ac:dyDescent="0.4">
      <c r="A1147">
        <v>7</v>
      </c>
      <c r="B1147" t="s">
        <v>435</v>
      </c>
      <c r="C1147" t="s">
        <v>78</v>
      </c>
      <c r="D1147" t="s">
        <v>43</v>
      </c>
      <c r="E1147" t="s">
        <v>96</v>
      </c>
      <c r="F1147" t="s">
        <v>97</v>
      </c>
    </row>
    <row r="1148" spans="1:10" x14ac:dyDescent="0.4">
      <c r="A1148">
        <v>7</v>
      </c>
      <c r="B1148" t="s">
        <v>435</v>
      </c>
      <c r="C1148" t="s">
        <v>79</v>
      </c>
      <c r="D1148" t="s">
        <v>43</v>
      </c>
      <c r="E1148" t="s">
        <v>83</v>
      </c>
      <c r="F1148" t="s">
        <v>84</v>
      </c>
      <c r="G1148" t="s">
        <v>85</v>
      </c>
    </row>
    <row r="1149" spans="1:10" x14ac:dyDescent="0.4">
      <c r="A1149">
        <v>7</v>
      </c>
      <c r="B1149" t="s">
        <v>435</v>
      </c>
      <c r="C1149" t="s">
        <v>79</v>
      </c>
      <c r="D1149" t="s">
        <v>43</v>
      </c>
      <c r="E1149" t="s">
        <v>96</v>
      </c>
      <c r="F1149" t="s">
        <v>81</v>
      </c>
      <c r="G1149" t="s">
        <v>97</v>
      </c>
    </row>
    <row r="1150" spans="1:10" x14ac:dyDescent="0.4">
      <c r="A1150">
        <v>7</v>
      </c>
      <c r="B1150" t="s">
        <v>435</v>
      </c>
      <c r="C1150" t="s">
        <v>79</v>
      </c>
      <c r="D1150" t="s">
        <v>94</v>
      </c>
      <c r="E1150" t="s">
        <v>96</v>
      </c>
      <c r="F1150" t="s">
        <v>81</v>
      </c>
      <c r="G1150" t="s">
        <v>84</v>
      </c>
      <c r="H1150" t="s">
        <v>85</v>
      </c>
      <c r="I1150" t="s">
        <v>97</v>
      </c>
    </row>
    <row r="1151" spans="1:10" x14ac:dyDescent="0.4">
      <c r="A1151">
        <v>7</v>
      </c>
      <c r="B1151" t="s">
        <v>435</v>
      </c>
      <c r="C1151" t="s">
        <v>79</v>
      </c>
      <c r="D1151" t="s">
        <v>96</v>
      </c>
    </row>
    <row r="1152" spans="1:10" x14ac:dyDescent="0.4">
      <c r="A1152">
        <v>7</v>
      </c>
      <c r="B1152" t="s">
        <v>435</v>
      </c>
      <c r="C1152" t="s">
        <v>79</v>
      </c>
      <c r="D1152" t="s">
        <v>96</v>
      </c>
      <c r="E1152" t="s">
        <v>81</v>
      </c>
    </row>
    <row r="1153" spans="1:7" x14ac:dyDescent="0.4">
      <c r="A1153">
        <v>7</v>
      </c>
      <c r="B1153" t="s">
        <v>435</v>
      </c>
      <c r="C1153" t="s">
        <v>80</v>
      </c>
      <c r="D1153" t="s">
        <v>81</v>
      </c>
    </row>
    <row r="1154" spans="1:7" x14ac:dyDescent="0.4">
      <c r="A1154">
        <v>7</v>
      </c>
      <c r="B1154" t="s">
        <v>435</v>
      </c>
      <c r="C1154" t="s">
        <v>93</v>
      </c>
    </row>
    <row r="1155" spans="1:7" x14ac:dyDescent="0.4">
      <c r="A1155">
        <v>7</v>
      </c>
      <c r="B1155" t="s">
        <v>435</v>
      </c>
      <c r="C1155" t="s">
        <v>93</v>
      </c>
      <c r="D1155" t="s">
        <v>43</v>
      </c>
      <c r="E1155" t="s">
        <v>96</v>
      </c>
    </row>
    <row r="1156" spans="1:7" x14ac:dyDescent="0.4">
      <c r="A1156">
        <v>7</v>
      </c>
      <c r="B1156" t="s">
        <v>435</v>
      </c>
      <c r="C1156" t="s">
        <v>93</v>
      </c>
      <c r="D1156" t="s">
        <v>82</v>
      </c>
    </row>
    <row r="1157" spans="1:7" x14ac:dyDescent="0.4">
      <c r="A1157">
        <v>7</v>
      </c>
      <c r="B1157" t="s">
        <v>435</v>
      </c>
      <c r="C1157" t="s">
        <v>93</v>
      </c>
      <c r="D1157" t="s">
        <v>81</v>
      </c>
      <c r="E1157" t="s">
        <v>97</v>
      </c>
    </row>
    <row r="1158" spans="1:7" x14ac:dyDescent="0.4">
      <c r="A1158">
        <v>7</v>
      </c>
      <c r="B1158" t="s">
        <v>435</v>
      </c>
      <c r="C1158" t="s">
        <v>93</v>
      </c>
      <c r="D1158" t="s">
        <v>82</v>
      </c>
    </row>
    <row r="1159" spans="1:7" x14ac:dyDescent="0.4">
      <c r="A1159">
        <v>7</v>
      </c>
      <c r="B1159" t="s">
        <v>435</v>
      </c>
      <c r="C1159" t="s">
        <v>93</v>
      </c>
    </row>
    <row r="1160" spans="1:7" x14ac:dyDescent="0.4">
      <c r="A1160">
        <v>7</v>
      </c>
      <c r="B1160" t="s">
        <v>435</v>
      </c>
      <c r="C1160" t="s">
        <v>93</v>
      </c>
      <c r="D1160" t="s">
        <v>44</v>
      </c>
      <c r="E1160" t="s">
        <v>96</v>
      </c>
      <c r="F1160" t="s">
        <v>82</v>
      </c>
      <c r="G1160" t="s">
        <v>174</v>
      </c>
    </row>
    <row r="1161" spans="1:7" x14ac:dyDescent="0.4">
      <c r="A1161">
        <v>7</v>
      </c>
      <c r="B1161" t="s">
        <v>435</v>
      </c>
      <c r="C1161" t="s">
        <v>43</v>
      </c>
      <c r="D1161" t="s">
        <v>96</v>
      </c>
    </row>
    <row r="1162" spans="1:7" x14ac:dyDescent="0.4">
      <c r="A1162">
        <v>7</v>
      </c>
      <c r="B1162" t="s">
        <v>435</v>
      </c>
      <c r="C1162" t="s">
        <v>43</v>
      </c>
      <c r="D1162" t="s">
        <v>174</v>
      </c>
    </row>
    <row r="1163" spans="1:7" x14ac:dyDescent="0.4">
      <c r="A1163">
        <v>7</v>
      </c>
      <c r="B1163" t="s">
        <v>435</v>
      </c>
      <c r="C1163" t="s">
        <v>43</v>
      </c>
      <c r="D1163" t="s">
        <v>84</v>
      </c>
    </row>
    <row r="1164" spans="1:7" x14ac:dyDescent="0.4">
      <c r="A1164">
        <v>7</v>
      </c>
      <c r="B1164" t="s">
        <v>435</v>
      </c>
      <c r="C1164" t="s">
        <v>43</v>
      </c>
    </row>
    <row r="1165" spans="1:7" x14ac:dyDescent="0.4">
      <c r="A1165">
        <v>7</v>
      </c>
      <c r="B1165" t="s">
        <v>435</v>
      </c>
      <c r="C1165" t="s">
        <v>43</v>
      </c>
    </row>
    <row r="1166" spans="1:7" x14ac:dyDescent="0.4">
      <c r="A1166">
        <v>7</v>
      </c>
      <c r="B1166" t="s">
        <v>435</v>
      </c>
      <c r="C1166" t="s">
        <v>44</v>
      </c>
      <c r="D1166" t="s">
        <v>81</v>
      </c>
      <c r="E1166" t="s">
        <v>97</v>
      </c>
    </row>
    <row r="1167" spans="1:7" x14ac:dyDescent="0.4">
      <c r="A1167">
        <v>7</v>
      </c>
      <c r="B1167" t="s">
        <v>435</v>
      </c>
      <c r="C1167" t="s">
        <v>44</v>
      </c>
    </row>
    <row r="1168" spans="1:7" x14ac:dyDescent="0.4">
      <c r="A1168">
        <v>7</v>
      </c>
      <c r="B1168" t="s">
        <v>435</v>
      </c>
      <c r="C1168" t="s">
        <v>44</v>
      </c>
    </row>
    <row r="1169" spans="1:5" x14ac:dyDescent="0.4">
      <c r="A1169">
        <v>7</v>
      </c>
      <c r="B1169" t="s">
        <v>435</v>
      </c>
      <c r="C1169" t="s">
        <v>44</v>
      </c>
      <c r="D1169" t="s">
        <v>81</v>
      </c>
      <c r="E1169" t="s">
        <v>82</v>
      </c>
    </row>
    <row r="1170" spans="1:5" x14ac:dyDescent="0.4">
      <c r="A1170">
        <v>7</v>
      </c>
      <c r="B1170" t="s">
        <v>435</v>
      </c>
      <c r="C1170" t="s">
        <v>44</v>
      </c>
    </row>
    <row r="1171" spans="1:5" x14ac:dyDescent="0.4">
      <c r="A1171">
        <v>7</v>
      </c>
      <c r="B1171" t="s">
        <v>435</v>
      </c>
      <c r="C1171" t="s">
        <v>44</v>
      </c>
      <c r="D1171" t="s">
        <v>84</v>
      </c>
      <c r="E1171" t="s">
        <v>85</v>
      </c>
    </row>
    <row r="1172" spans="1:5" x14ac:dyDescent="0.4">
      <c r="A1172">
        <v>7</v>
      </c>
      <c r="B1172" t="s">
        <v>435</v>
      </c>
      <c r="C1172" t="s">
        <v>95</v>
      </c>
      <c r="D1172" t="s">
        <v>96</v>
      </c>
    </row>
    <row r="1173" spans="1:5" x14ac:dyDescent="0.4">
      <c r="A1173">
        <v>7</v>
      </c>
      <c r="B1173" t="s">
        <v>435</v>
      </c>
      <c r="C1173" t="s">
        <v>189</v>
      </c>
    </row>
    <row r="1174" spans="1:5" x14ac:dyDescent="0.4">
      <c r="A1174">
        <v>7</v>
      </c>
      <c r="B1174" t="s">
        <v>435</v>
      </c>
      <c r="C1174" t="s">
        <v>189</v>
      </c>
    </row>
    <row r="1175" spans="1:5" x14ac:dyDescent="0.4">
      <c r="A1175">
        <v>7</v>
      </c>
      <c r="B1175" t="s">
        <v>435</v>
      </c>
      <c r="C1175" t="s">
        <v>189</v>
      </c>
    </row>
    <row r="1176" spans="1:5" x14ac:dyDescent="0.4">
      <c r="A1176">
        <v>7</v>
      </c>
      <c r="B1176" t="s">
        <v>435</v>
      </c>
      <c r="C1176" t="s">
        <v>189</v>
      </c>
    </row>
    <row r="1177" spans="1:5" x14ac:dyDescent="0.4">
      <c r="A1177">
        <v>7</v>
      </c>
      <c r="B1177" t="s">
        <v>435</v>
      </c>
      <c r="C1177" t="s">
        <v>189</v>
      </c>
    </row>
    <row r="1178" spans="1:5" x14ac:dyDescent="0.4">
      <c r="A1178">
        <v>7</v>
      </c>
      <c r="B1178" t="s">
        <v>435</v>
      </c>
      <c r="C1178" t="s">
        <v>189</v>
      </c>
    </row>
    <row r="1179" spans="1:5" x14ac:dyDescent="0.4">
      <c r="A1179">
        <v>7</v>
      </c>
      <c r="B1179" t="s">
        <v>435</v>
      </c>
      <c r="C1179" t="s">
        <v>189</v>
      </c>
    </row>
    <row r="1180" spans="1:5" x14ac:dyDescent="0.4">
      <c r="A1180">
        <v>7</v>
      </c>
      <c r="B1180" t="s">
        <v>435</v>
      </c>
    </row>
    <row r="1181" spans="1:5" x14ac:dyDescent="0.4">
      <c r="A1181">
        <v>7</v>
      </c>
      <c r="B1181" t="s">
        <v>435</v>
      </c>
    </row>
    <row r="1182" spans="1:5" x14ac:dyDescent="0.4">
      <c r="A1182">
        <v>7</v>
      </c>
      <c r="B1182" t="s">
        <v>435</v>
      </c>
    </row>
    <row r="1183" spans="1:5" x14ac:dyDescent="0.4">
      <c r="A1183">
        <v>7</v>
      </c>
      <c r="B1183" t="s">
        <v>435</v>
      </c>
    </row>
    <row r="1184" spans="1:5" x14ac:dyDescent="0.4">
      <c r="A1184">
        <v>7</v>
      </c>
      <c r="B1184" t="s">
        <v>435</v>
      </c>
    </row>
    <row r="1185" spans="1:2" x14ac:dyDescent="0.4">
      <c r="A1185">
        <v>7</v>
      </c>
      <c r="B1185" t="s">
        <v>435</v>
      </c>
    </row>
    <row r="1186" spans="1:2" x14ac:dyDescent="0.4">
      <c r="A1186">
        <v>7</v>
      </c>
      <c r="B1186" t="s">
        <v>435</v>
      </c>
    </row>
    <row r="1187" spans="1:2" x14ac:dyDescent="0.4">
      <c r="A1187">
        <v>7</v>
      </c>
      <c r="B1187" t="s">
        <v>435</v>
      </c>
    </row>
    <row r="1188" spans="1:2" x14ac:dyDescent="0.4">
      <c r="A1188">
        <v>7</v>
      </c>
      <c r="B1188" t="s">
        <v>435</v>
      </c>
    </row>
    <row r="1189" spans="1:2" x14ac:dyDescent="0.4">
      <c r="A1189">
        <v>7</v>
      </c>
      <c r="B1189" t="s">
        <v>435</v>
      </c>
    </row>
    <row r="1190" spans="1:2" x14ac:dyDescent="0.4">
      <c r="A1190">
        <v>7</v>
      </c>
      <c r="B1190" t="s">
        <v>435</v>
      </c>
    </row>
    <row r="1191" spans="1:2" x14ac:dyDescent="0.4">
      <c r="A1191">
        <v>7</v>
      </c>
      <c r="B1191" t="s">
        <v>435</v>
      </c>
    </row>
    <row r="1192" spans="1:2" x14ac:dyDescent="0.4">
      <c r="A1192">
        <v>7</v>
      </c>
      <c r="B1192" t="s">
        <v>435</v>
      </c>
    </row>
    <row r="1193" spans="1:2" x14ac:dyDescent="0.4">
      <c r="A1193">
        <v>7</v>
      </c>
      <c r="B1193" t="s">
        <v>435</v>
      </c>
    </row>
    <row r="1194" spans="1:2" x14ac:dyDescent="0.4">
      <c r="A1194">
        <v>7</v>
      </c>
      <c r="B1194" t="s">
        <v>435</v>
      </c>
    </row>
    <row r="1195" spans="1:2" x14ac:dyDescent="0.4">
      <c r="A1195">
        <v>7</v>
      </c>
      <c r="B1195" t="s">
        <v>435</v>
      </c>
    </row>
    <row r="1196" spans="1:2" x14ac:dyDescent="0.4">
      <c r="A1196">
        <v>7</v>
      </c>
      <c r="B1196" t="s">
        <v>435</v>
      </c>
    </row>
    <row r="1197" spans="1:2" x14ac:dyDescent="0.4">
      <c r="A1197">
        <v>7</v>
      </c>
      <c r="B1197" t="s">
        <v>435</v>
      </c>
    </row>
    <row r="1198" spans="1:2" x14ac:dyDescent="0.4">
      <c r="A1198">
        <v>7</v>
      </c>
      <c r="B1198" t="s">
        <v>435</v>
      </c>
    </row>
    <row r="1199" spans="1:2" x14ac:dyDescent="0.4">
      <c r="A1199">
        <v>7</v>
      </c>
      <c r="B1199" t="s">
        <v>435</v>
      </c>
    </row>
    <row r="1200" spans="1:2" x14ac:dyDescent="0.4">
      <c r="A1200">
        <v>7</v>
      </c>
      <c r="B1200" t="s">
        <v>435</v>
      </c>
    </row>
    <row r="1201" spans="1:2" x14ac:dyDescent="0.4">
      <c r="A1201">
        <v>7</v>
      </c>
      <c r="B1201" t="s">
        <v>435</v>
      </c>
    </row>
    <row r="1202" spans="1:2" x14ac:dyDescent="0.4">
      <c r="A1202">
        <v>7</v>
      </c>
      <c r="B1202" t="s">
        <v>435</v>
      </c>
    </row>
    <row r="1203" spans="1:2" x14ac:dyDescent="0.4">
      <c r="A1203">
        <v>7</v>
      </c>
      <c r="B1203" t="s">
        <v>435</v>
      </c>
    </row>
    <row r="1204" spans="1:2" x14ac:dyDescent="0.4">
      <c r="A1204">
        <v>7</v>
      </c>
      <c r="B1204" t="s">
        <v>435</v>
      </c>
    </row>
    <row r="1205" spans="1:2" x14ac:dyDescent="0.4">
      <c r="A1205">
        <v>7</v>
      </c>
      <c r="B1205" t="s">
        <v>435</v>
      </c>
    </row>
    <row r="1206" spans="1:2" x14ac:dyDescent="0.4">
      <c r="A1206">
        <v>7</v>
      </c>
      <c r="B1206" t="s">
        <v>435</v>
      </c>
    </row>
    <row r="1207" spans="1:2" x14ac:dyDescent="0.4">
      <c r="A1207">
        <v>7</v>
      </c>
      <c r="B1207" t="s">
        <v>435</v>
      </c>
    </row>
    <row r="1208" spans="1:2" x14ac:dyDescent="0.4">
      <c r="A1208">
        <v>7</v>
      </c>
      <c r="B1208" t="s">
        <v>435</v>
      </c>
    </row>
    <row r="1209" spans="1:2" x14ac:dyDescent="0.4">
      <c r="A1209">
        <v>7</v>
      </c>
      <c r="B1209" t="s">
        <v>435</v>
      </c>
    </row>
    <row r="1210" spans="1:2" x14ac:dyDescent="0.4">
      <c r="A1210">
        <v>7</v>
      </c>
      <c r="B1210" t="s">
        <v>435</v>
      </c>
    </row>
    <row r="1211" spans="1:2" x14ac:dyDescent="0.4">
      <c r="A1211">
        <v>7</v>
      </c>
      <c r="B1211" t="s">
        <v>435</v>
      </c>
    </row>
    <row r="1212" spans="1:2" x14ac:dyDescent="0.4">
      <c r="A1212">
        <v>7</v>
      </c>
      <c r="B1212" t="s">
        <v>435</v>
      </c>
    </row>
    <row r="1213" spans="1:2" x14ac:dyDescent="0.4">
      <c r="A1213">
        <v>7</v>
      </c>
      <c r="B1213" t="s">
        <v>435</v>
      </c>
    </row>
    <row r="1214" spans="1:2" x14ac:dyDescent="0.4">
      <c r="A1214">
        <v>7</v>
      </c>
      <c r="B1214" t="s">
        <v>435</v>
      </c>
    </row>
    <row r="1215" spans="1:2" x14ac:dyDescent="0.4">
      <c r="A1215">
        <v>7</v>
      </c>
      <c r="B1215" t="s">
        <v>435</v>
      </c>
    </row>
    <row r="1216" spans="1:2" x14ac:dyDescent="0.4">
      <c r="A1216">
        <v>7</v>
      </c>
      <c r="B1216" t="s">
        <v>435</v>
      </c>
    </row>
    <row r="1217" spans="1:2" x14ac:dyDescent="0.4">
      <c r="A1217">
        <v>7</v>
      </c>
      <c r="B1217" t="s">
        <v>435</v>
      </c>
    </row>
    <row r="1218" spans="1:2" x14ac:dyDescent="0.4">
      <c r="A1218">
        <v>7</v>
      </c>
      <c r="B1218" t="s">
        <v>435</v>
      </c>
    </row>
    <row r="1219" spans="1:2" x14ac:dyDescent="0.4">
      <c r="A1219">
        <v>7</v>
      </c>
      <c r="B1219" t="s">
        <v>435</v>
      </c>
    </row>
    <row r="1220" spans="1:2" x14ac:dyDescent="0.4">
      <c r="A1220">
        <v>7</v>
      </c>
      <c r="B1220" t="s">
        <v>435</v>
      </c>
    </row>
    <row r="1221" spans="1:2" x14ac:dyDescent="0.4">
      <c r="A1221">
        <v>7</v>
      </c>
      <c r="B1221" t="s">
        <v>435</v>
      </c>
    </row>
    <row r="1222" spans="1:2" x14ac:dyDescent="0.4">
      <c r="A1222">
        <v>7</v>
      </c>
      <c r="B1222" t="s">
        <v>435</v>
      </c>
    </row>
    <row r="1223" spans="1:2" x14ac:dyDescent="0.4">
      <c r="A1223">
        <v>7</v>
      </c>
      <c r="B1223" t="s">
        <v>435</v>
      </c>
    </row>
    <row r="1224" spans="1:2" x14ac:dyDescent="0.4">
      <c r="A1224">
        <v>7</v>
      </c>
      <c r="B1224" t="s">
        <v>435</v>
      </c>
    </row>
    <row r="1225" spans="1:2" x14ac:dyDescent="0.4">
      <c r="A1225">
        <v>7</v>
      </c>
      <c r="B1225" t="s">
        <v>435</v>
      </c>
    </row>
    <row r="1226" spans="1:2" x14ac:dyDescent="0.4">
      <c r="A1226">
        <v>7</v>
      </c>
      <c r="B1226" t="s">
        <v>435</v>
      </c>
    </row>
    <row r="1227" spans="1:2" x14ac:dyDescent="0.4">
      <c r="A1227">
        <v>7</v>
      </c>
      <c r="B1227" t="s">
        <v>435</v>
      </c>
    </row>
    <row r="1228" spans="1:2" x14ac:dyDescent="0.4">
      <c r="A1228">
        <v>7</v>
      </c>
      <c r="B1228" t="s">
        <v>435</v>
      </c>
    </row>
    <row r="1229" spans="1:2" x14ac:dyDescent="0.4">
      <c r="A1229">
        <v>7</v>
      </c>
      <c r="B1229" t="s">
        <v>435</v>
      </c>
    </row>
    <row r="1230" spans="1:2" x14ac:dyDescent="0.4">
      <c r="A1230">
        <v>7</v>
      </c>
      <c r="B1230" t="s">
        <v>435</v>
      </c>
    </row>
    <row r="1231" spans="1:2" x14ac:dyDescent="0.4">
      <c r="A1231">
        <v>7</v>
      </c>
      <c r="B1231" t="s">
        <v>435</v>
      </c>
    </row>
    <row r="1232" spans="1:2" x14ac:dyDescent="0.4">
      <c r="A1232">
        <v>7</v>
      </c>
      <c r="B1232" t="s">
        <v>435</v>
      </c>
    </row>
    <row r="1233" spans="1:19" x14ac:dyDescent="0.4">
      <c r="A1233">
        <v>7</v>
      </c>
      <c r="B1233" t="s">
        <v>435</v>
      </c>
    </row>
    <row r="1234" spans="1:19" x14ac:dyDescent="0.4">
      <c r="A1234">
        <v>7</v>
      </c>
      <c r="B1234" t="s">
        <v>435</v>
      </c>
    </row>
    <row r="1235" spans="1:19" x14ac:dyDescent="0.4">
      <c r="A1235">
        <v>7</v>
      </c>
      <c r="B1235" t="s">
        <v>435</v>
      </c>
    </row>
    <row r="1236" spans="1:19" x14ac:dyDescent="0.4">
      <c r="A1236">
        <v>7</v>
      </c>
      <c r="B1236" t="s">
        <v>435</v>
      </c>
    </row>
    <row r="1237" spans="1:19" x14ac:dyDescent="0.4">
      <c r="A1237">
        <v>7</v>
      </c>
      <c r="B1237" t="s">
        <v>435</v>
      </c>
    </row>
    <row r="1238" spans="1:19" x14ac:dyDescent="0.4">
      <c r="A1238">
        <v>7</v>
      </c>
      <c r="B1238" t="s">
        <v>435</v>
      </c>
    </row>
    <row r="1239" spans="1:19" x14ac:dyDescent="0.4">
      <c r="A1239">
        <v>7</v>
      </c>
      <c r="B1239" t="s">
        <v>435</v>
      </c>
    </row>
    <row r="1240" spans="1:19" x14ac:dyDescent="0.4">
      <c r="A1240">
        <v>7</v>
      </c>
      <c r="B1240" t="s">
        <v>435</v>
      </c>
    </row>
    <row r="1241" spans="1:19" x14ac:dyDescent="0.4">
      <c r="A1241">
        <v>7</v>
      </c>
      <c r="B1241" t="s">
        <v>435</v>
      </c>
    </row>
    <row r="1242" spans="1:19" x14ac:dyDescent="0.4">
      <c r="A1242">
        <v>7</v>
      </c>
      <c r="B1242" t="s">
        <v>435</v>
      </c>
    </row>
    <row r="1243" spans="1:19" x14ac:dyDescent="0.4">
      <c r="A1243">
        <v>7</v>
      </c>
      <c r="B1243" t="s">
        <v>435</v>
      </c>
    </row>
    <row r="1244" spans="1:19" x14ac:dyDescent="0.4">
      <c r="A1244">
        <v>7</v>
      </c>
      <c r="B1244" t="s">
        <v>435</v>
      </c>
    </row>
    <row r="1245" spans="1:19" x14ac:dyDescent="0.4">
      <c r="A1245">
        <v>8</v>
      </c>
      <c r="B1245" t="s">
        <v>418</v>
      </c>
      <c r="C1245" t="s">
        <v>77</v>
      </c>
      <c r="D1245" t="s">
        <v>79</v>
      </c>
      <c r="E1245" t="s">
        <v>93</v>
      </c>
      <c r="F1245" t="s">
        <v>96</v>
      </c>
      <c r="G1245" t="s">
        <v>84</v>
      </c>
      <c r="H1245" t="s">
        <v>85</v>
      </c>
      <c r="I1245" t="s">
        <v>97</v>
      </c>
    </row>
    <row r="1246" spans="1:19" x14ac:dyDescent="0.4">
      <c r="A1246">
        <v>8</v>
      </c>
      <c r="B1246" t="s">
        <v>418</v>
      </c>
      <c r="C1246" t="s">
        <v>77</v>
      </c>
      <c r="D1246" t="s">
        <v>78</v>
      </c>
      <c r="E1246" t="s">
        <v>79</v>
      </c>
      <c r="F1246" t="s">
        <v>80</v>
      </c>
      <c r="G1246" t="s">
        <v>93</v>
      </c>
      <c r="H1246" t="s">
        <v>43</v>
      </c>
      <c r="I1246" t="s">
        <v>44</v>
      </c>
      <c r="J1246" t="s">
        <v>94</v>
      </c>
      <c r="K1246" t="s">
        <v>95</v>
      </c>
      <c r="L1246" t="s">
        <v>96</v>
      </c>
      <c r="M1246" t="s">
        <v>81</v>
      </c>
      <c r="N1246" t="s">
        <v>82</v>
      </c>
      <c r="O1246" t="s">
        <v>83</v>
      </c>
      <c r="P1246" t="s">
        <v>84</v>
      </c>
      <c r="Q1246" t="s">
        <v>85</v>
      </c>
      <c r="R1246" t="s">
        <v>97</v>
      </c>
      <c r="S1246" t="s">
        <v>174</v>
      </c>
    </row>
    <row r="1247" spans="1:19" x14ac:dyDescent="0.4">
      <c r="A1247">
        <v>8</v>
      </c>
      <c r="B1247" t="s">
        <v>418</v>
      </c>
      <c r="C1247" t="s">
        <v>77</v>
      </c>
      <c r="D1247" t="s">
        <v>78</v>
      </c>
      <c r="E1247" t="s">
        <v>79</v>
      </c>
      <c r="F1247" t="s">
        <v>80</v>
      </c>
      <c r="G1247" t="s">
        <v>93</v>
      </c>
      <c r="H1247" t="s">
        <v>43</v>
      </c>
      <c r="I1247" t="s">
        <v>44</v>
      </c>
      <c r="J1247" t="s">
        <v>94</v>
      </c>
      <c r="K1247" t="s">
        <v>95</v>
      </c>
      <c r="L1247" t="s">
        <v>96</v>
      </c>
      <c r="M1247" t="s">
        <v>81</v>
      </c>
      <c r="N1247" t="s">
        <v>82</v>
      </c>
      <c r="O1247" t="s">
        <v>83</v>
      </c>
      <c r="P1247" t="s">
        <v>84</v>
      </c>
      <c r="Q1247" t="s">
        <v>85</v>
      </c>
      <c r="R1247" t="s">
        <v>97</v>
      </c>
      <c r="S1247" t="s">
        <v>174</v>
      </c>
    </row>
    <row r="1248" spans="1:19" x14ac:dyDescent="0.4">
      <c r="A1248">
        <v>8</v>
      </c>
      <c r="B1248" t="s">
        <v>418</v>
      </c>
      <c r="C1248" t="s">
        <v>77</v>
      </c>
      <c r="D1248" t="s">
        <v>78</v>
      </c>
      <c r="E1248" t="s">
        <v>79</v>
      </c>
      <c r="F1248" t="s">
        <v>80</v>
      </c>
      <c r="G1248" t="s">
        <v>43</v>
      </c>
      <c r="H1248" t="s">
        <v>94</v>
      </c>
      <c r="I1248" t="s">
        <v>95</v>
      </c>
      <c r="J1248" t="s">
        <v>96</v>
      </c>
      <c r="K1248" t="s">
        <v>81</v>
      </c>
      <c r="L1248" t="s">
        <v>84</v>
      </c>
      <c r="M1248" t="s">
        <v>85</v>
      </c>
      <c r="N1248" t="s">
        <v>97</v>
      </c>
    </row>
    <row r="1249" spans="1:19" x14ac:dyDescent="0.4">
      <c r="A1249">
        <v>8</v>
      </c>
      <c r="B1249" t="s">
        <v>418</v>
      </c>
      <c r="C1249" t="s">
        <v>77</v>
      </c>
    </row>
    <row r="1250" spans="1:19" x14ac:dyDescent="0.4">
      <c r="A1250">
        <v>8</v>
      </c>
      <c r="B1250" t="s">
        <v>418</v>
      </c>
      <c r="C1250" t="s">
        <v>77</v>
      </c>
      <c r="D1250" t="s">
        <v>78</v>
      </c>
      <c r="E1250" t="s">
        <v>43</v>
      </c>
      <c r="F1250" t="s">
        <v>44</v>
      </c>
      <c r="G1250" t="s">
        <v>81</v>
      </c>
      <c r="H1250" t="s">
        <v>84</v>
      </c>
      <c r="I1250" t="s">
        <v>85</v>
      </c>
    </row>
    <row r="1251" spans="1:19" x14ac:dyDescent="0.4">
      <c r="A1251">
        <v>8</v>
      </c>
      <c r="B1251" t="s">
        <v>418</v>
      </c>
      <c r="C1251" t="s">
        <v>77</v>
      </c>
      <c r="D1251" t="s">
        <v>78</v>
      </c>
      <c r="E1251" t="s">
        <v>79</v>
      </c>
      <c r="F1251" t="s">
        <v>80</v>
      </c>
      <c r="G1251" t="s">
        <v>93</v>
      </c>
      <c r="H1251" t="s">
        <v>43</v>
      </c>
      <c r="I1251" t="s">
        <v>44</v>
      </c>
      <c r="J1251" t="s">
        <v>94</v>
      </c>
      <c r="K1251" t="s">
        <v>95</v>
      </c>
      <c r="L1251" t="s">
        <v>96</v>
      </c>
      <c r="M1251" t="s">
        <v>81</v>
      </c>
      <c r="N1251" t="s">
        <v>82</v>
      </c>
      <c r="O1251" t="s">
        <v>83</v>
      </c>
      <c r="P1251" t="s">
        <v>84</v>
      </c>
      <c r="Q1251" t="s">
        <v>85</v>
      </c>
      <c r="R1251" t="s">
        <v>97</v>
      </c>
      <c r="S1251" t="s">
        <v>174</v>
      </c>
    </row>
    <row r="1252" spans="1:19" x14ac:dyDescent="0.4">
      <c r="A1252">
        <v>8</v>
      </c>
      <c r="B1252" t="s">
        <v>418</v>
      </c>
      <c r="C1252" t="s">
        <v>96</v>
      </c>
    </row>
    <row r="1253" spans="1:19" x14ac:dyDescent="0.4">
      <c r="A1253">
        <v>8</v>
      </c>
      <c r="B1253" t="s">
        <v>418</v>
      </c>
      <c r="C1253" t="s">
        <v>81</v>
      </c>
      <c r="D1253" t="s">
        <v>82</v>
      </c>
    </row>
    <row r="1254" spans="1:19" x14ac:dyDescent="0.4">
      <c r="A1254">
        <v>8</v>
      </c>
      <c r="B1254" t="s">
        <v>418</v>
      </c>
      <c r="C1254" t="s">
        <v>81</v>
      </c>
    </row>
    <row r="1255" spans="1:19" x14ac:dyDescent="0.4">
      <c r="A1255">
        <v>8</v>
      </c>
      <c r="B1255" t="s">
        <v>418</v>
      </c>
      <c r="C1255" t="s">
        <v>81</v>
      </c>
    </row>
    <row r="1256" spans="1:19" x14ac:dyDescent="0.4">
      <c r="A1256">
        <v>8</v>
      </c>
      <c r="B1256" t="s">
        <v>418</v>
      </c>
      <c r="C1256" t="s">
        <v>82</v>
      </c>
      <c r="D1256" t="s">
        <v>85</v>
      </c>
    </row>
    <row r="1257" spans="1:19" x14ac:dyDescent="0.4">
      <c r="A1257">
        <v>8</v>
      </c>
      <c r="B1257" t="s">
        <v>418</v>
      </c>
      <c r="C1257" t="s">
        <v>82</v>
      </c>
    </row>
    <row r="1258" spans="1:19" x14ac:dyDescent="0.4">
      <c r="A1258">
        <v>8</v>
      </c>
      <c r="B1258" t="s">
        <v>418</v>
      </c>
      <c r="C1258" t="s">
        <v>83</v>
      </c>
    </row>
    <row r="1259" spans="1:19" x14ac:dyDescent="0.4">
      <c r="A1259">
        <v>8</v>
      </c>
      <c r="B1259" t="s">
        <v>418</v>
      </c>
      <c r="C1259" t="s">
        <v>84</v>
      </c>
      <c r="D1259" t="s">
        <v>85</v>
      </c>
    </row>
    <row r="1260" spans="1:19" x14ac:dyDescent="0.4">
      <c r="A1260">
        <v>8</v>
      </c>
      <c r="B1260" t="s">
        <v>418</v>
      </c>
      <c r="C1260" t="s">
        <v>78</v>
      </c>
    </row>
    <row r="1261" spans="1:19" x14ac:dyDescent="0.4">
      <c r="A1261">
        <v>8</v>
      </c>
      <c r="B1261" t="s">
        <v>418</v>
      </c>
      <c r="C1261" t="s">
        <v>78</v>
      </c>
      <c r="D1261" t="s">
        <v>85</v>
      </c>
    </row>
    <row r="1262" spans="1:19" x14ac:dyDescent="0.4">
      <c r="A1262">
        <v>8</v>
      </c>
      <c r="B1262" t="s">
        <v>418</v>
      </c>
      <c r="C1262" t="s">
        <v>78</v>
      </c>
    </row>
    <row r="1263" spans="1:19" x14ac:dyDescent="0.4">
      <c r="A1263">
        <v>8</v>
      </c>
      <c r="B1263" t="s">
        <v>418</v>
      </c>
      <c r="C1263" t="s">
        <v>78</v>
      </c>
    </row>
    <row r="1264" spans="1:19" x14ac:dyDescent="0.4">
      <c r="A1264">
        <v>8</v>
      </c>
      <c r="B1264" t="s">
        <v>418</v>
      </c>
      <c r="C1264" t="s">
        <v>78</v>
      </c>
    </row>
    <row r="1265" spans="1:8" x14ac:dyDescent="0.4">
      <c r="A1265">
        <v>8</v>
      </c>
      <c r="B1265" t="s">
        <v>418</v>
      </c>
      <c r="C1265" t="s">
        <v>79</v>
      </c>
      <c r="D1265" t="s">
        <v>96</v>
      </c>
    </row>
    <row r="1266" spans="1:8" x14ac:dyDescent="0.4">
      <c r="A1266">
        <v>8</v>
      </c>
      <c r="B1266" t="s">
        <v>418</v>
      </c>
      <c r="C1266" t="s">
        <v>79</v>
      </c>
      <c r="D1266" t="s">
        <v>93</v>
      </c>
      <c r="E1266" t="s">
        <v>84</v>
      </c>
    </row>
    <row r="1267" spans="1:8" x14ac:dyDescent="0.4">
      <c r="A1267">
        <v>8</v>
      </c>
      <c r="B1267" t="s">
        <v>418</v>
      </c>
      <c r="C1267" t="s">
        <v>79</v>
      </c>
      <c r="D1267" t="s">
        <v>43</v>
      </c>
      <c r="E1267" t="s">
        <v>81</v>
      </c>
      <c r="F1267" t="s">
        <v>84</v>
      </c>
      <c r="G1267" t="s">
        <v>85</v>
      </c>
    </row>
    <row r="1268" spans="1:8" x14ac:dyDescent="0.4">
      <c r="A1268">
        <v>8</v>
      </c>
      <c r="B1268" t="s">
        <v>418</v>
      </c>
      <c r="C1268" t="s">
        <v>80</v>
      </c>
    </row>
    <row r="1269" spans="1:8" x14ac:dyDescent="0.4">
      <c r="A1269">
        <v>8</v>
      </c>
      <c r="B1269" t="s">
        <v>418</v>
      </c>
      <c r="C1269" t="s">
        <v>93</v>
      </c>
    </row>
    <row r="1270" spans="1:8" x14ac:dyDescent="0.4">
      <c r="A1270">
        <v>8</v>
      </c>
      <c r="B1270" t="s">
        <v>418</v>
      </c>
      <c r="C1270" t="s">
        <v>93</v>
      </c>
      <c r="D1270" t="s">
        <v>43</v>
      </c>
    </row>
    <row r="1271" spans="1:8" x14ac:dyDescent="0.4">
      <c r="A1271">
        <v>8</v>
      </c>
      <c r="B1271" t="s">
        <v>418</v>
      </c>
      <c r="C1271" t="s">
        <v>93</v>
      </c>
    </row>
    <row r="1272" spans="1:8" x14ac:dyDescent="0.4">
      <c r="A1272">
        <v>8</v>
      </c>
      <c r="B1272" t="s">
        <v>418</v>
      </c>
      <c r="C1272" t="s">
        <v>93</v>
      </c>
      <c r="D1272" t="s">
        <v>43</v>
      </c>
      <c r="E1272" t="s">
        <v>44</v>
      </c>
      <c r="F1272" t="s">
        <v>97</v>
      </c>
    </row>
    <row r="1273" spans="1:8" x14ac:dyDescent="0.4">
      <c r="A1273">
        <v>8</v>
      </c>
      <c r="B1273" t="s">
        <v>418</v>
      </c>
      <c r="C1273" t="s">
        <v>93</v>
      </c>
      <c r="D1273" t="s">
        <v>44</v>
      </c>
      <c r="E1273" t="s">
        <v>83</v>
      </c>
      <c r="F1273" t="s">
        <v>84</v>
      </c>
      <c r="G1273" t="s">
        <v>85</v>
      </c>
      <c r="H1273" t="s">
        <v>97</v>
      </c>
    </row>
    <row r="1274" spans="1:8" x14ac:dyDescent="0.4">
      <c r="A1274">
        <v>8</v>
      </c>
      <c r="B1274" t="s">
        <v>418</v>
      </c>
      <c r="C1274" t="s">
        <v>43</v>
      </c>
      <c r="D1274" t="s">
        <v>44</v>
      </c>
      <c r="E1274" t="s">
        <v>85</v>
      </c>
    </row>
    <row r="1275" spans="1:8" x14ac:dyDescent="0.4">
      <c r="A1275">
        <v>8</v>
      </c>
      <c r="B1275" t="s">
        <v>418</v>
      </c>
      <c r="C1275" t="s">
        <v>43</v>
      </c>
    </row>
    <row r="1276" spans="1:8" x14ac:dyDescent="0.4">
      <c r="A1276">
        <v>8</v>
      </c>
      <c r="B1276" t="s">
        <v>418</v>
      </c>
      <c r="C1276" t="s">
        <v>43</v>
      </c>
      <c r="D1276" t="s">
        <v>44</v>
      </c>
      <c r="E1276" t="s">
        <v>84</v>
      </c>
      <c r="F1276" t="s">
        <v>85</v>
      </c>
    </row>
    <row r="1277" spans="1:8" x14ac:dyDescent="0.4">
      <c r="A1277">
        <v>8</v>
      </c>
      <c r="B1277" t="s">
        <v>418</v>
      </c>
      <c r="C1277" t="s">
        <v>43</v>
      </c>
      <c r="D1277" t="s">
        <v>81</v>
      </c>
      <c r="E1277" t="s">
        <v>83</v>
      </c>
      <c r="F1277" t="s">
        <v>85</v>
      </c>
    </row>
    <row r="1278" spans="1:8" x14ac:dyDescent="0.4">
      <c r="A1278">
        <v>8</v>
      </c>
      <c r="B1278" t="s">
        <v>418</v>
      </c>
      <c r="C1278" t="s">
        <v>44</v>
      </c>
    </row>
    <row r="1279" spans="1:8" x14ac:dyDescent="0.4">
      <c r="A1279">
        <v>8</v>
      </c>
      <c r="B1279" t="s">
        <v>418</v>
      </c>
      <c r="C1279" t="s">
        <v>44</v>
      </c>
    </row>
    <row r="1280" spans="1:8" x14ac:dyDescent="0.4">
      <c r="A1280">
        <v>8</v>
      </c>
      <c r="B1280" t="s">
        <v>418</v>
      </c>
      <c r="C1280" t="s">
        <v>44</v>
      </c>
      <c r="D1280" t="s">
        <v>84</v>
      </c>
      <c r="E1280" t="s">
        <v>85</v>
      </c>
    </row>
    <row r="1281" spans="1:3" x14ac:dyDescent="0.4">
      <c r="A1281">
        <v>8</v>
      </c>
      <c r="B1281" t="s">
        <v>418</v>
      </c>
      <c r="C1281" t="s">
        <v>44</v>
      </c>
    </row>
    <row r="1282" spans="1:3" x14ac:dyDescent="0.4">
      <c r="A1282">
        <v>8</v>
      </c>
      <c r="B1282" t="s">
        <v>418</v>
      </c>
      <c r="C1282" t="s">
        <v>189</v>
      </c>
    </row>
    <row r="1283" spans="1:3" x14ac:dyDescent="0.4">
      <c r="A1283">
        <v>8</v>
      </c>
      <c r="B1283" t="s">
        <v>418</v>
      </c>
      <c r="C1283" t="s">
        <v>189</v>
      </c>
    </row>
    <row r="1284" spans="1:3" x14ac:dyDescent="0.4">
      <c r="A1284">
        <v>8</v>
      </c>
      <c r="B1284" t="s">
        <v>418</v>
      </c>
    </row>
    <row r="1285" spans="1:3" x14ac:dyDescent="0.4">
      <c r="A1285">
        <v>8</v>
      </c>
      <c r="B1285" t="s">
        <v>418</v>
      </c>
    </row>
    <row r="1286" spans="1:3" x14ac:dyDescent="0.4">
      <c r="A1286">
        <v>8</v>
      </c>
      <c r="B1286" t="s">
        <v>418</v>
      </c>
    </row>
    <row r="1287" spans="1:3" x14ac:dyDescent="0.4">
      <c r="A1287">
        <v>8</v>
      </c>
      <c r="B1287" t="s">
        <v>418</v>
      </c>
    </row>
    <row r="1288" spans="1:3" x14ac:dyDescent="0.4">
      <c r="A1288">
        <v>8</v>
      </c>
      <c r="B1288" t="s">
        <v>418</v>
      </c>
    </row>
    <row r="1289" spans="1:3" x14ac:dyDescent="0.4">
      <c r="A1289">
        <v>8</v>
      </c>
      <c r="B1289" t="s">
        <v>418</v>
      </c>
    </row>
    <row r="1290" spans="1:3" x14ac:dyDescent="0.4">
      <c r="A1290">
        <v>8</v>
      </c>
      <c r="B1290" t="s">
        <v>418</v>
      </c>
    </row>
    <row r="1291" spans="1:3" x14ac:dyDescent="0.4">
      <c r="A1291">
        <v>8</v>
      </c>
      <c r="B1291" t="s">
        <v>418</v>
      </c>
    </row>
    <row r="1292" spans="1:3" x14ac:dyDescent="0.4">
      <c r="A1292">
        <v>8</v>
      </c>
      <c r="B1292" t="s">
        <v>418</v>
      </c>
    </row>
    <row r="1293" spans="1:3" x14ac:dyDescent="0.4">
      <c r="A1293">
        <v>8</v>
      </c>
      <c r="B1293" t="s">
        <v>418</v>
      </c>
    </row>
    <row r="1294" spans="1:3" x14ac:dyDescent="0.4">
      <c r="A1294">
        <v>8</v>
      </c>
      <c r="B1294" t="s">
        <v>418</v>
      </c>
    </row>
    <row r="1295" spans="1:3" x14ac:dyDescent="0.4">
      <c r="A1295">
        <v>8</v>
      </c>
      <c r="B1295" t="s">
        <v>418</v>
      </c>
    </row>
    <row r="1296" spans="1:3" x14ac:dyDescent="0.4">
      <c r="A1296">
        <v>8</v>
      </c>
      <c r="B1296" t="s">
        <v>418</v>
      </c>
    </row>
    <row r="1297" spans="1:2" x14ac:dyDescent="0.4">
      <c r="A1297">
        <v>8</v>
      </c>
      <c r="B1297" t="s">
        <v>418</v>
      </c>
    </row>
    <row r="1298" spans="1:2" x14ac:dyDescent="0.4">
      <c r="A1298">
        <v>8</v>
      </c>
      <c r="B1298" t="s">
        <v>418</v>
      </c>
    </row>
    <row r="1299" spans="1:2" x14ac:dyDescent="0.4">
      <c r="A1299">
        <v>8</v>
      </c>
      <c r="B1299" t="s">
        <v>418</v>
      </c>
    </row>
    <row r="1300" spans="1:2" x14ac:dyDescent="0.4">
      <c r="A1300">
        <v>8</v>
      </c>
      <c r="B1300" t="s">
        <v>418</v>
      </c>
    </row>
    <row r="1301" spans="1:2" x14ac:dyDescent="0.4">
      <c r="A1301">
        <v>8</v>
      </c>
      <c r="B1301" t="s">
        <v>418</v>
      </c>
    </row>
    <row r="1302" spans="1:2" x14ac:dyDescent="0.4">
      <c r="A1302">
        <v>8</v>
      </c>
      <c r="B1302" t="s">
        <v>418</v>
      </c>
    </row>
    <row r="1303" spans="1:2" x14ac:dyDescent="0.4">
      <c r="A1303">
        <v>8</v>
      </c>
      <c r="B1303" t="s">
        <v>418</v>
      </c>
    </row>
    <row r="1304" spans="1:2" x14ac:dyDescent="0.4">
      <c r="A1304">
        <v>8</v>
      </c>
      <c r="B1304" t="s">
        <v>418</v>
      </c>
    </row>
    <row r="1305" spans="1:2" x14ac:dyDescent="0.4">
      <c r="A1305">
        <v>8</v>
      </c>
      <c r="B1305" t="s">
        <v>418</v>
      </c>
    </row>
    <row r="1306" spans="1:2" x14ac:dyDescent="0.4">
      <c r="A1306">
        <v>8</v>
      </c>
      <c r="B1306" t="s">
        <v>418</v>
      </c>
    </row>
    <row r="1307" spans="1:2" x14ac:dyDescent="0.4">
      <c r="A1307">
        <v>8</v>
      </c>
      <c r="B1307" t="s">
        <v>418</v>
      </c>
    </row>
    <row r="1308" spans="1:2" x14ac:dyDescent="0.4">
      <c r="A1308">
        <v>8</v>
      </c>
      <c r="B1308" t="s">
        <v>418</v>
      </c>
    </row>
    <row r="1309" spans="1:2" x14ac:dyDescent="0.4">
      <c r="A1309">
        <v>8</v>
      </c>
      <c r="B1309" t="s">
        <v>418</v>
      </c>
    </row>
    <row r="1310" spans="1:2" x14ac:dyDescent="0.4">
      <c r="A1310">
        <v>8</v>
      </c>
      <c r="B1310" t="s">
        <v>418</v>
      </c>
    </row>
    <row r="1311" spans="1:2" x14ac:dyDescent="0.4">
      <c r="A1311">
        <v>8</v>
      </c>
      <c r="B1311" t="s">
        <v>418</v>
      </c>
    </row>
    <row r="1312" spans="1:2" x14ac:dyDescent="0.4">
      <c r="A1312">
        <v>8</v>
      </c>
      <c r="B1312" t="s">
        <v>418</v>
      </c>
    </row>
    <row r="1313" spans="1:2" x14ac:dyDescent="0.4">
      <c r="A1313">
        <v>8</v>
      </c>
      <c r="B1313" t="s">
        <v>418</v>
      </c>
    </row>
    <row r="1314" spans="1:2" x14ac:dyDescent="0.4">
      <c r="A1314">
        <v>8</v>
      </c>
      <c r="B1314" t="s">
        <v>418</v>
      </c>
    </row>
    <row r="1315" spans="1:2" x14ac:dyDescent="0.4">
      <c r="A1315">
        <v>8</v>
      </c>
      <c r="B1315" t="s">
        <v>418</v>
      </c>
    </row>
    <row r="1316" spans="1:2" x14ac:dyDescent="0.4">
      <c r="A1316">
        <v>8</v>
      </c>
      <c r="B1316" t="s">
        <v>418</v>
      </c>
    </row>
    <row r="1317" spans="1:2" x14ac:dyDescent="0.4">
      <c r="A1317">
        <v>8</v>
      </c>
      <c r="B1317" t="s">
        <v>418</v>
      </c>
    </row>
    <row r="1318" spans="1:2" x14ac:dyDescent="0.4">
      <c r="A1318">
        <v>8</v>
      </c>
      <c r="B1318" t="s">
        <v>418</v>
      </c>
    </row>
    <row r="1319" spans="1:2" x14ac:dyDescent="0.4">
      <c r="A1319">
        <v>8</v>
      </c>
      <c r="B1319" t="s">
        <v>418</v>
      </c>
    </row>
    <row r="1320" spans="1:2" x14ac:dyDescent="0.4">
      <c r="A1320">
        <v>8</v>
      </c>
      <c r="B1320" t="s">
        <v>418</v>
      </c>
    </row>
    <row r="1321" spans="1:2" x14ac:dyDescent="0.4">
      <c r="A1321">
        <v>8</v>
      </c>
      <c r="B1321" t="s">
        <v>418</v>
      </c>
    </row>
    <row r="1322" spans="1:2" x14ac:dyDescent="0.4">
      <c r="A1322">
        <v>8</v>
      </c>
      <c r="B1322" t="s">
        <v>418</v>
      </c>
    </row>
    <row r="1323" spans="1:2" x14ac:dyDescent="0.4">
      <c r="A1323">
        <v>8</v>
      </c>
      <c r="B1323" t="s">
        <v>418</v>
      </c>
    </row>
    <row r="1324" spans="1:2" x14ac:dyDescent="0.4">
      <c r="A1324">
        <v>8</v>
      </c>
      <c r="B1324" t="s">
        <v>418</v>
      </c>
    </row>
    <row r="1325" spans="1:2" x14ac:dyDescent="0.4">
      <c r="A1325">
        <v>8</v>
      </c>
      <c r="B1325" t="s">
        <v>418</v>
      </c>
    </row>
    <row r="1326" spans="1:2" x14ac:dyDescent="0.4">
      <c r="A1326">
        <v>8</v>
      </c>
      <c r="B1326" t="s">
        <v>418</v>
      </c>
    </row>
    <row r="1327" spans="1:2" x14ac:dyDescent="0.4">
      <c r="A1327">
        <v>8</v>
      </c>
      <c r="B1327" t="s">
        <v>418</v>
      </c>
    </row>
    <row r="1328" spans="1:2" x14ac:dyDescent="0.4">
      <c r="A1328">
        <v>8</v>
      </c>
      <c r="B1328" t="s">
        <v>418</v>
      </c>
    </row>
    <row r="1329" spans="1:19" x14ac:dyDescent="0.4">
      <c r="A1329">
        <v>8</v>
      </c>
      <c r="B1329" t="s">
        <v>418</v>
      </c>
    </row>
    <row r="1330" spans="1:19" x14ac:dyDescent="0.4">
      <c r="A1330">
        <v>9</v>
      </c>
      <c r="B1330" t="s">
        <v>237</v>
      </c>
      <c r="C1330" t="s">
        <v>77</v>
      </c>
      <c r="D1330" t="s">
        <v>43</v>
      </c>
      <c r="E1330" t="s">
        <v>81</v>
      </c>
      <c r="F1330" t="s">
        <v>97</v>
      </c>
    </row>
    <row r="1331" spans="1:19" x14ac:dyDescent="0.4">
      <c r="A1331">
        <v>9</v>
      </c>
      <c r="B1331" t="s">
        <v>237</v>
      </c>
      <c r="C1331" t="s">
        <v>77</v>
      </c>
      <c r="D1331" t="s">
        <v>78</v>
      </c>
      <c r="E1331" t="s">
        <v>79</v>
      </c>
      <c r="F1331" t="s">
        <v>80</v>
      </c>
      <c r="G1331" t="s">
        <v>93</v>
      </c>
      <c r="H1331" t="s">
        <v>43</v>
      </c>
      <c r="I1331" t="s">
        <v>44</v>
      </c>
      <c r="J1331" t="s">
        <v>94</v>
      </c>
      <c r="K1331" t="s">
        <v>95</v>
      </c>
      <c r="L1331" t="s">
        <v>96</v>
      </c>
      <c r="M1331" t="s">
        <v>81</v>
      </c>
      <c r="N1331" t="s">
        <v>82</v>
      </c>
      <c r="O1331" t="s">
        <v>83</v>
      </c>
      <c r="P1331" t="s">
        <v>84</v>
      </c>
      <c r="Q1331" t="s">
        <v>85</v>
      </c>
      <c r="R1331" t="s">
        <v>97</v>
      </c>
      <c r="S1331" t="s">
        <v>174</v>
      </c>
    </row>
    <row r="1332" spans="1:19" x14ac:dyDescent="0.4">
      <c r="A1332">
        <v>9</v>
      </c>
      <c r="B1332" t="s">
        <v>237</v>
      </c>
      <c r="C1332" t="s">
        <v>77</v>
      </c>
      <c r="D1332" t="s">
        <v>78</v>
      </c>
    </row>
    <row r="1333" spans="1:19" x14ac:dyDescent="0.4">
      <c r="A1333">
        <v>9</v>
      </c>
      <c r="B1333" t="s">
        <v>237</v>
      </c>
      <c r="C1333" t="s">
        <v>77</v>
      </c>
      <c r="D1333" t="s">
        <v>78</v>
      </c>
      <c r="E1333" t="s">
        <v>80</v>
      </c>
      <c r="F1333" t="s">
        <v>94</v>
      </c>
      <c r="G1333" t="s">
        <v>95</v>
      </c>
      <c r="H1333" t="s">
        <v>96</v>
      </c>
      <c r="I1333" t="s">
        <v>81</v>
      </c>
      <c r="J1333" t="s">
        <v>84</v>
      </c>
      <c r="K1333" t="s">
        <v>85</v>
      </c>
    </row>
    <row r="1334" spans="1:19" x14ac:dyDescent="0.4">
      <c r="A1334">
        <v>9</v>
      </c>
      <c r="B1334" t="s">
        <v>237</v>
      </c>
      <c r="C1334" t="s">
        <v>77</v>
      </c>
    </row>
    <row r="1335" spans="1:19" x14ac:dyDescent="0.4">
      <c r="A1335">
        <v>9</v>
      </c>
      <c r="B1335" t="s">
        <v>237</v>
      </c>
      <c r="C1335" t="s">
        <v>77</v>
      </c>
      <c r="D1335" t="s">
        <v>78</v>
      </c>
      <c r="E1335" t="s">
        <v>79</v>
      </c>
      <c r="F1335" t="s">
        <v>80</v>
      </c>
      <c r="G1335" t="s">
        <v>43</v>
      </c>
      <c r="H1335" t="s">
        <v>94</v>
      </c>
      <c r="I1335" t="s">
        <v>96</v>
      </c>
      <c r="J1335" t="s">
        <v>81</v>
      </c>
      <c r="K1335" t="s">
        <v>82</v>
      </c>
      <c r="L1335" t="s">
        <v>84</v>
      </c>
      <c r="M1335" t="s">
        <v>85</v>
      </c>
    </row>
    <row r="1336" spans="1:19" x14ac:dyDescent="0.4">
      <c r="A1336">
        <v>9</v>
      </c>
      <c r="B1336" t="s">
        <v>237</v>
      </c>
      <c r="C1336" t="s">
        <v>77</v>
      </c>
      <c r="D1336" t="s">
        <v>78</v>
      </c>
      <c r="E1336" t="s">
        <v>43</v>
      </c>
      <c r="F1336" t="s">
        <v>44</v>
      </c>
      <c r="G1336" t="s">
        <v>94</v>
      </c>
      <c r="H1336" t="s">
        <v>81</v>
      </c>
      <c r="I1336" t="s">
        <v>82</v>
      </c>
      <c r="J1336" t="s">
        <v>84</v>
      </c>
      <c r="K1336" t="s">
        <v>85</v>
      </c>
    </row>
    <row r="1337" spans="1:19" x14ac:dyDescent="0.4">
      <c r="A1337">
        <v>9</v>
      </c>
      <c r="B1337" t="s">
        <v>237</v>
      </c>
      <c r="C1337" t="s">
        <v>77</v>
      </c>
      <c r="D1337" t="s">
        <v>43</v>
      </c>
      <c r="E1337" t="s">
        <v>84</v>
      </c>
    </row>
    <row r="1338" spans="1:19" x14ac:dyDescent="0.4">
      <c r="A1338">
        <v>9</v>
      </c>
      <c r="B1338" t="s">
        <v>237</v>
      </c>
      <c r="C1338" t="s">
        <v>77</v>
      </c>
      <c r="D1338" t="s">
        <v>78</v>
      </c>
      <c r="E1338" t="s">
        <v>44</v>
      </c>
    </row>
    <row r="1339" spans="1:19" x14ac:dyDescent="0.4">
      <c r="A1339">
        <v>9</v>
      </c>
      <c r="B1339" t="s">
        <v>237</v>
      </c>
      <c r="C1339" t="s">
        <v>96</v>
      </c>
      <c r="D1339" t="s">
        <v>81</v>
      </c>
      <c r="E1339" t="s">
        <v>82</v>
      </c>
    </row>
    <row r="1340" spans="1:19" x14ac:dyDescent="0.4">
      <c r="A1340">
        <v>9</v>
      </c>
      <c r="B1340" t="s">
        <v>237</v>
      </c>
      <c r="C1340" t="s">
        <v>81</v>
      </c>
      <c r="D1340" t="s">
        <v>84</v>
      </c>
    </row>
    <row r="1341" spans="1:19" x14ac:dyDescent="0.4">
      <c r="A1341">
        <v>9</v>
      </c>
      <c r="B1341" t="s">
        <v>237</v>
      </c>
      <c r="C1341" t="s">
        <v>81</v>
      </c>
      <c r="D1341" t="s">
        <v>85</v>
      </c>
    </row>
    <row r="1342" spans="1:19" x14ac:dyDescent="0.4">
      <c r="A1342">
        <v>9</v>
      </c>
      <c r="B1342" t="s">
        <v>237</v>
      </c>
      <c r="C1342" t="s">
        <v>81</v>
      </c>
      <c r="D1342" t="s">
        <v>84</v>
      </c>
    </row>
    <row r="1343" spans="1:19" x14ac:dyDescent="0.4">
      <c r="A1343">
        <v>9</v>
      </c>
      <c r="B1343" t="s">
        <v>237</v>
      </c>
      <c r="C1343" t="s">
        <v>81</v>
      </c>
    </row>
    <row r="1344" spans="1:19" x14ac:dyDescent="0.4">
      <c r="A1344">
        <v>9</v>
      </c>
      <c r="B1344" t="s">
        <v>237</v>
      </c>
      <c r="C1344" t="s">
        <v>82</v>
      </c>
    </row>
    <row r="1345" spans="1:14" x14ac:dyDescent="0.4">
      <c r="A1345">
        <v>9</v>
      </c>
      <c r="B1345" t="s">
        <v>237</v>
      </c>
      <c r="C1345" t="s">
        <v>82</v>
      </c>
      <c r="D1345" t="s">
        <v>84</v>
      </c>
    </row>
    <row r="1346" spans="1:14" x14ac:dyDescent="0.4">
      <c r="A1346">
        <v>9</v>
      </c>
      <c r="B1346" t="s">
        <v>237</v>
      </c>
      <c r="C1346" t="s">
        <v>82</v>
      </c>
      <c r="D1346" t="s">
        <v>83</v>
      </c>
    </row>
    <row r="1347" spans="1:14" x14ac:dyDescent="0.4">
      <c r="A1347">
        <v>9</v>
      </c>
      <c r="B1347" t="s">
        <v>237</v>
      </c>
      <c r="C1347" t="s">
        <v>82</v>
      </c>
    </row>
    <row r="1348" spans="1:14" x14ac:dyDescent="0.4">
      <c r="A1348">
        <v>9</v>
      </c>
      <c r="B1348" t="s">
        <v>237</v>
      </c>
      <c r="C1348" t="s">
        <v>83</v>
      </c>
      <c r="D1348" t="s">
        <v>84</v>
      </c>
      <c r="E1348" t="s">
        <v>85</v>
      </c>
    </row>
    <row r="1349" spans="1:14" x14ac:dyDescent="0.4">
      <c r="A1349">
        <v>9</v>
      </c>
      <c r="B1349" t="s">
        <v>237</v>
      </c>
      <c r="C1349" t="s">
        <v>83</v>
      </c>
    </row>
    <row r="1350" spans="1:14" x14ac:dyDescent="0.4">
      <c r="A1350">
        <v>9</v>
      </c>
      <c r="B1350" t="s">
        <v>237</v>
      </c>
      <c r="C1350" t="s">
        <v>84</v>
      </c>
      <c r="D1350" t="s">
        <v>85</v>
      </c>
    </row>
    <row r="1351" spans="1:14" x14ac:dyDescent="0.4">
      <c r="A1351">
        <v>9</v>
      </c>
      <c r="B1351" t="s">
        <v>237</v>
      </c>
      <c r="C1351" t="s">
        <v>84</v>
      </c>
      <c r="D1351" t="s">
        <v>85</v>
      </c>
    </row>
    <row r="1352" spans="1:14" x14ac:dyDescent="0.4">
      <c r="A1352">
        <v>9</v>
      </c>
      <c r="B1352" t="s">
        <v>237</v>
      </c>
      <c r="C1352" t="s">
        <v>84</v>
      </c>
      <c r="D1352" t="s">
        <v>85</v>
      </c>
    </row>
    <row r="1353" spans="1:14" x14ac:dyDescent="0.4">
      <c r="A1353">
        <v>9</v>
      </c>
      <c r="B1353" t="s">
        <v>237</v>
      </c>
      <c r="C1353" t="s">
        <v>84</v>
      </c>
      <c r="D1353" t="s">
        <v>85</v>
      </c>
      <c r="E1353" t="s">
        <v>97</v>
      </c>
    </row>
    <row r="1354" spans="1:14" x14ac:dyDescent="0.4">
      <c r="A1354">
        <v>9</v>
      </c>
      <c r="B1354" t="s">
        <v>237</v>
      </c>
      <c r="C1354" t="s">
        <v>85</v>
      </c>
    </row>
    <row r="1355" spans="1:14" x14ac:dyDescent="0.4">
      <c r="A1355">
        <v>9</v>
      </c>
      <c r="B1355" t="s">
        <v>237</v>
      </c>
      <c r="C1355" t="s">
        <v>78</v>
      </c>
      <c r="D1355" t="s">
        <v>43</v>
      </c>
      <c r="E1355" t="s">
        <v>84</v>
      </c>
    </row>
    <row r="1356" spans="1:14" x14ac:dyDescent="0.4">
      <c r="A1356">
        <v>9</v>
      </c>
      <c r="B1356" t="s">
        <v>237</v>
      </c>
      <c r="C1356" t="s">
        <v>78</v>
      </c>
      <c r="D1356" t="s">
        <v>79</v>
      </c>
    </row>
    <row r="1357" spans="1:14" x14ac:dyDescent="0.4">
      <c r="A1357">
        <v>9</v>
      </c>
      <c r="B1357" t="s">
        <v>237</v>
      </c>
      <c r="C1357" t="s">
        <v>78</v>
      </c>
      <c r="D1357" t="s">
        <v>93</v>
      </c>
      <c r="E1357" t="s">
        <v>44</v>
      </c>
    </row>
    <row r="1358" spans="1:14" x14ac:dyDescent="0.4">
      <c r="A1358">
        <v>9</v>
      </c>
      <c r="B1358" t="s">
        <v>237</v>
      </c>
      <c r="C1358" t="s">
        <v>78</v>
      </c>
    </row>
    <row r="1359" spans="1:14" x14ac:dyDescent="0.4">
      <c r="A1359">
        <v>9</v>
      </c>
      <c r="B1359" t="s">
        <v>237</v>
      </c>
      <c r="C1359" t="s">
        <v>78</v>
      </c>
      <c r="D1359" t="s">
        <v>43</v>
      </c>
      <c r="E1359" t="s">
        <v>44</v>
      </c>
      <c r="F1359" t="s">
        <v>94</v>
      </c>
      <c r="G1359" t="s">
        <v>96</v>
      </c>
      <c r="H1359" t="s">
        <v>81</v>
      </c>
      <c r="I1359" t="s">
        <v>82</v>
      </c>
      <c r="J1359" t="s">
        <v>83</v>
      </c>
      <c r="K1359" t="s">
        <v>85</v>
      </c>
      <c r="L1359" t="s">
        <v>97</v>
      </c>
      <c r="M1359" t="s">
        <v>174</v>
      </c>
      <c r="N1359" t="s">
        <v>189</v>
      </c>
    </row>
    <row r="1360" spans="1:14" x14ac:dyDescent="0.4">
      <c r="A1360">
        <v>9</v>
      </c>
      <c r="B1360" t="s">
        <v>237</v>
      </c>
      <c r="C1360" t="s">
        <v>78</v>
      </c>
      <c r="D1360" t="s">
        <v>93</v>
      </c>
      <c r="E1360" t="s">
        <v>43</v>
      </c>
      <c r="F1360" t="s">
        <v>44</v>
      </c>
    </row>
    <row r="1361" spans="1:10" x14ac:dyDescent="0.4">
      <c r="A1361">
        <v>9</v>
      </c>
      <c r="B1361" t="s">
        <v>237</v>
      </c>
      <c r="C1361" t="s">
        <v>78</v>
      </c>
    </row>
    <row r="1362" spans="1:10" x14ac:dyDescent="0.4">
      <c r="A1362">
        <v>9</v>
      </c>
      <c r="B1362" t="s">
        <v>237</v>
      </c>
      <c r="C1362" t="s">
        <v>78</v>
      </c>
      <c r="D1362" t="s">
        <v>44</v>
      </c>
      <c r="E1362" t="s">
        <v>82</v>
      </c>
      <c r="F1362" t="s">
        <v>84</v>
      </c>
      <c r="G1362" t="s">
        <v>85</v>
      </c>
    </row>
    <row r="1363" spans="1:10" x14ac:dyDescent="0.4">
      <c r="A1363">
        <v>9</v>
      </c>
      <c r="B1363" t="s">
        <v>237</v>
      </c>
      <c r="C1363" t="s">
        <v>79</v>
      </c>
      <c r="D1363" t="s">
        <v>80</v>
      </c>
      <c r="E1363" t="s">
        <v>94</v>
      </c>
      <c r="F1363" t="s">
        <v>84</v>
      </c>
      <c r="G1363" t="s">
        <v>85</v>
      </c>
    </row>
    <row r="1364" spans="1:10" x14ac:dyDescent="0.4">
      <c r="A1364">
        <v>9</v>
      </c>
      <c r="B1364" t="s">
        <v>237</v>
      </c>
      <c r="C1364" t="s">
        <v>93</v>
      </c>
      <c r="D1364" t="s">
        <v>44</v>
      </c>
      <c r="E1364" t="s">
        <v>96</v>
      </c>
      <c r="F1364" t="s">
        <v>82</v>
      </c>
      <c r="G1364" t="s">
        <v>83</v>
      </c>
      <c r="H1364" t="s">
        <v>84</v>
      </c>
      <c r="I1364" t="s">
        <v>85</v>
      </c>
      <c r="J1364" t="s">
        <v>97</v>
      </c>
    </row>
    <row r="1365" spans="1:10" x14ac:dyDescent="0.4">
      <c r="A1365">
        <v>9</v>
      </c>
      <c r="B1365" t="s">
        <v>237</v>
      </c>
      <c r="C1365" t="s">
        <v>93</v>
      </c>
    </row>
    <row r="1366" spans="1:10" x14ac:dyDescent="0.4">
      <c r="A1366">
        <v>9</v>
      </c>
      <c r="B1366" t="s">
        <v>237</v>
      </c>
      <c r="C1366" t="s">
        <v>43</v>
      </c>
      <c r="D1366" t="s">
        <v>44</v>
      </c>
      <c r="E1366" t="s">
        <v>81</v>
      </c>
    </row>
    <row r="1367" spans="1:10" x14ac:dyDescent="0.4">
      <c r="A1367">
        <v>9</v>
      </c>
      <c r="B1367" t="s">
        <v>237</v>
      </c>
      <c r="C1367" t="s">
        <v>43</v>
      </c>
      <c r="D1367" t="s">
        <v>82</v>
      </c>
    </row>
    <row r="1368" spans="1:10" x14ac:dyDescent="0.4">
      <c r="A1368">
        <v>9</v>
      </c>
      <c r="B1368" t="s">
        <v>237</v>
      </c>
      <c r="C1368" t="s">
        <v>43</v>
      </c>
    </row>
    <row r="1369" spans="1:10" x14ac:dyDescent="0.4">
      <c r="A1369">
        <v>9</v>
      </c>
      <c r="B1369" t="s">
        <v>237</v>
      </c>
      <c r="C1369" t="s">
        <v>43</v>
      </c>
      <c r="D1369" t="s">
        <v>44</v>
      </c>
      <c r="E1369" t="s">
        <v>81</v>
      </c>
      <c r="F1369" t="s">
        <v>82</v>
      </c>
    </row>
    <row r="1370" spans="1:10" x14ac:dyDescent="0.4">
      <c r="A1370">
        <v>9</v>
      </c>
      <c r="B1370" t="s">
        <v>237</v>
      </c>
      <c r="C1370" t="s">
        <v>43</v>
      </c>
      <c r="D1370" t="s">
        <v>96</v>
      </c>
      <c r="E1370" t="s">
        <v>81</v>
      </c>
      <c r="F1370" t="s">
        <v>84</v>
      </c>
      <c r="G1370" t="s">
        <v>85</v>
      </c>
    </row>
    <row r="1371" spans="1:10" x14ac:dyDescent="0.4">
      <c r="A1371">
        <v>9</v>
      </c>
      <c r="B1371" t="s">
        <v>237</v>
      </c>
      <c r="C1371" t="s">
        <v>44</v>
      </c>
    </row>
    <row r="1372" spans="1:10" x14ac:dyDescent="0.4">
      <c r="A1372">
        <v>9</v>
      </c>
      <c r="B1372" t="s">
        <v>237</v>
      </c>
      <c r="C1372" t="s">
        <v>44</v>
      </c>
      <c r="D1372" t="s">
        <v>85</v>
      </c>
    </row>
    <row r="1373" spans="1:10" x14ac:dyDescent="0.4">
      <c r="A1373">
        <v>9</v>
      </c>
      <c r="B1373" t="s">
        <v>237</v>
      </c>
      <c r="C1373" t="s">
        <v>44</v>
      </c>
      <c r="D1373" t="s">
        <v>82</v>
      </c>
      <c r="E1373" t="s">
        <v>83</v>
      </c>
      <c r="F1373" t="s">
        <v>84</v>
      </c>
      <c r="G1373" t="s">
        <v>85</v>
      </c>
    </row>
    <row r="1374" spans="1:10" x14ac:dyDescent="0.4">
      <c r="A1374">
        <v>9</v>
      </c>
      <c r="B1374" t="s">
        <v>237</v>
      </c>
      <c r="C1374" t="s">
        <v>44</v>
      </c>
      <c r="D1374" t="s">
        <v>82</v>
      </c>
    </row>
    <row r="1375" spans="1:10" x14ac:dyDescent="0.4">
      <c r="A1375">
        <v>9</v>
      </c>
      <c r="B1375" t="s">
        <v>237</v>
      </c>
      <c r="C1375" t="s">
        <v>44</v>
      </c>
      <c r="D1375" t="s">
        <v>82</v>
      </c>
    </row>
    <row r="1376" spans="1:10" x14ac:dyDescent="0.4">
      <c r="A1376">
        <v>9</v>
      </c>
      <c r="B1376" t="s">
        <v>237</v>
      </c>
      <c r="C1376" t="s">
        <v>44</v>
      </c>
    </row>
    <row r="1377" spans="1:8" x14ac:dyDescent="0.4">
      <c r="A1377">
        <v>9</v>
      </c>
      <c r="B1377" t="s">
        <v>237</v>
      </c>
      <c r="C1377" t="s">
        <v>44</v>
      </c>
      <c r="D1377" t="s">
        <v>81</v>
      </c>
      <c r="E1377" t="s">
        <v>82</v>
      </c>
      <c r="F1377" t="s">
        <v>83</v>
      </c>
      <c r="G1377" t="s">
        <v>84</v>
      </c>
      <c r="H1377" t="s">
        <v>85</v>
      </c>
    </row>
    <row r="1378" spans="1:8" x14ac:dyDescent="0.4">
      <c r="A1378">
        <v>9</v>
      </c>
      <c r="B1378" t="s">
        <v>237</v>
      </c>
      <c r="C1378" t="s">
        <v>44</v>
      </c>
    </row>
    <row r="1379" spans="1:8" x14ac:dyDescent="0.4">
      <c r="A1379">
        <v>9</v>
      </c>
      <c r="B1379" t="s">
        <v>237</v>
      </c>
      <c r="C1379" t="s">
        <v>44</v>
      </c>
    </row>
    <row r="1380" spans="1:8" x14ac:dyDescent="0.4">
      <c r="A1380">
        <v>9</v>
      </c>
      <c r="B1380" t="s">
        <v>237</v>
      </c>
      <c r="C1380" t="s">
        <v>189</v>
      </c>
    </row>
    <row r="1381" spans="1:8" x14ac:dyDescent="0.4">
      <c r="A1381">
        <v>9</v>
      </c>
      <c r="B1381" t="s">
        <v>237</v>
      </c>
      <c r="C1381" t="s">
        <v>189</v>
      </c>
    </row>
    <row r="1382" spans="1:8" x14ac:dyDescent="0.4">
      <c r="A1382">
        <v>9</v>
      </c>
      <c r="B1382" t="s">
        <v>237</v>
      </c>
      <c r="C1382" t="s">
        <v>189</v>
      </c>
    </row>
    <row r="1383" spans="1:8" x14ac:dyDescent="0.4">
      <c r="A1383">
        <v>9</v>
      </c>
      <c r="B1383" t="s">
        <v>237</v>
      </c>
      <c r="C1383" t="s">
        <v>189</v>
      </c>
    </row>
    <row r="1384" spans="1:8" x14ac:dyDescent="0.4">
      <c r="A1384">
        <v>9</v>
      </c>
      <c r="B1384" t="s">
        <v>237</v>
      </c>
      <c r="C1384" t="s">
        <v>189</v>
      </c>
    </row>
    <row r="1385" spans="1:8" x14ac:dyDescent="0.4">
      <c r="A1385">
        <v>9</v>
      </c>
      <c r="B1385" t="s">
        <v>237</v>
      </c>
      <c r="C1385" t="s">
        <v>189</v>
      </c>
    </row>
    <row r="1386" spans="1:8" x14ac:dyDescent="0.4">
      <c r="A1386">
        <v>9</v>
      </c>
      <c r="B1386" t="s">
        <v>237</v>
      </c>
    </row>
    <row r="1387" spans="1:8" x14ac:dyDescent="0.4">
      <c r="A1387">
        <v>9</v>
      </c>
      <c r="B1387" t="s">
        <v>237</v>
      </c>
    </row>
    <row r="1388" spans="1:8" x14ac:dyDescent="0.4">
      <c r="A1388">
        <v>9</v>
      </c>
      <c r="B1388" t="s">
        <v>237</v>
      </c>
    </row>
    <row r="1389" spans="1:8" x14ac:dyDescent="0.4">
      <c r="A1389">
        <v>9</v>
      </c>
      <c r="B1389" t="s">
        <v>237</v>
      </c>
    </row>
    <row r="1390" spans="1:8" x14ac:dyDescent="0.4">
      <c r="A1390">
        <v>9</v>
      </c>
      <c r="B1390" t="s">
        <v>237</v>
      </c>
    </row>
    <row r="1391" spans="1:8" x14ac:dyDescent="0.4">
      <c r="A1391">
        <v>9</v>
      </c>
      <c r="B1391" t="s">
        <v>237</v>
      </c>
    </row>
    <row r="1392" spans="1:8" x14ac:dyDescent="0.4">
      <c r="A1392">
        <v>9</v>
      </c>
      <c r="B1392" t="s">
        <v>237</v>
      </c>
    </row>
    <row r="1393" spans="1:2" x14ac:dyDescent="0.4">
      <c r="A1393">
        <v>9</v>
      </c>
      <c r="B1393" t="s">
        <v>237</v>
      </c>
    </row>
    <row r="1394" spans="1:2" x14ac:dyDescent="0.4">
      <c r="A1394">
        <v>9</v>
      </c>
      <c r="B1394" t="s">
        <v>237</v>
      </c>
    </row>
    <row r="1395" spans="1:2" x14ac:dyDescent="0.4">
      <c r="A1395">
        <v>9</v>
      </c>
      <c r="B1395" t="s">
        <v>237</v>
      </c>
    </row>
    <row r="1396" spans="1:2" x14ac:dyDescent="0.4">
      <c r="A1396">
        <v>9</v>
      </c>
      <c r="B1396" t="s">
        <v>237</v>
      </c>
    </row>
    <row r="1397" spans="1:2" x14ac:dyDescent="0.4">
      <c r="A1397">
        <v>9</v>
      </c>
      <c r="B1397" t="s">
        <v>237</v>
      </c>
    </row>
    <row r="1398" spans="1:2" x14ac:dyDescent="0.4">
      <c r="A1398">
        <v>9</v>
      </c>
      <c r="B1398" t="s">
        <v>237</v>
      </c>
    </row>
    <row r="1399" spans="1:2" x14ac:dyDescent="0.4">
      <c r="A1399">
        <v>9</v>
      </c>
      <c r="B1399" t="s">
        <v>237</v>
      </c>
    </row>
    <row r="1400" spans="1:2" x14ac:dyDescent="0.4">
      <c r="A1400">
        <v>9</v>
      </c>
      <c r="B1400" t="s">
        <v>237</v>
      </c>
    </row>
    <row r="1401" spans="1:2" x14ac:dyDescent="0.4">
      <c r="A1401">
        <v>9</v>
      </c>
      <c r="B1401" t="s">
        <v>237</v>
      </c>
    </row>
    <row r="1402" spans="1:2" x14ac:dyDescent="0.4">
      <c r="A1402">
        <v>9</v>
      </c>
      <c r="B1402" t="s">
        <v>237</v>
      </c>
    </row>
    <row r="1403" spans="1:2" x14ac:dyDescent="0.4">
      <c r="A1403">
        <v>9</v>
      </c>
      <c r="B1403" t="s">
        <v>237</v>
      </c>
    </row>
    <row r="1404" spans="1:2" x14ac:dyDescent="0.4">
      <c r="A1404">
        <v>9</v>
      </c>
      <c r="B1404" t="s">
        <v>237</v>
      </c>
    </row>
    <row r="1405" spans="1:2" x14ac:dyDescent="0.4">
      <c r="A1405">
        <v>9</v>
      </c>
      <c r="B1405" t="s">
        <v>237</v>
      </c>
    </row>
    <row r="1406" spans="1:2" x14ac:dyDescent="0.4">
      <c r="A1406">
        <v>9</v>
      </c>
      <c r="B1406" t="s">
        <v>237</v>
      </c>
    </row>
    <row r="1407" spans="1:2" x14ac:dyDescent="0.4">
      <c r="A1407">
        <v>9</v>
      </c>
      <c r="B1407" t="s">
        <v>237</v>
      </c>
    </row>
    <row r="1408" spans="1:2" x14ac:dyDescent="0.4">
      <c r="A1408">
        <v>9</v>
      </c>
      <c r="B1408" t="s">
        <v>237</v>
      </c>
    </row>
    <row r="1409" spans="1:2" x14ac:dyDescent="0.4">
      <c r="A1409">
        <v>9</v>
      </c>
      <c r="B1409" t="s">
        <v>237</v>
      </c>
    </row>
    <row r="1410" spans="1:2" x14ac:dyDescent="0.4">
      <c r="A1410">
        <v>9</v>
      </c>
      <c r="B1410" t="s">
        <v>237</v>
      </c>
    </row>
    <row r="1411" spans="1:2" x14ac:dyDescent="0.4">
      <c r="A1411">
        <v>9</v>
      </c>
      <c r="B1411" t="s">
        <v>237</v>
      </c>
    </row>
    <row r="1412" spans="1:2" x14ac:dyDescent="0.4">
      <c r="A1412">
        <v>9</v>
      </c>
      <c r="B1412" t="s">
        <v>237</v>
      </c>
    </row>
    <row r="1413" spans="1:2" x14ac:dyDescent="0.4">
      <c r="A1413">
        <v>9</v>
      </c>
      <c r="B1413" t="s">
        <v>237</v>
      </c>
    </row>
    <row r="1414" spans="1:2" x14ac:dyDescent="0.4">
      <c r="A1414">
        <v>9</v>
      </c>
      <c r="B1414" t="s">
        <v>237</v>
      </c>
    </row>
    <row r="1415" spans="1:2" x14ac:dyDescent="0.4">
      <c r="A1415">
        <v>9</v>
      </c>
      <c r="B1415" t="s">
        <v>237</v>
      </c>
    </row>
    <row r="1416" spans="1:2" x14ac:dyDescent="0.4">
      <c r="A1416">
        <v>9</v>
      </c>
      <c r="B1416" t="s">
        <v>237</v>
      </c>
    </row>
    <row r="1417" spans="1:2" x14ac:dyDescent="0.4">
      <c r="A1417">
        <v>9</v>
      </c>
      <c r="B1417" t="s">
        <v>237</v>
      </c>
    </row>
    <row r="1418" spans="1:2" x14ac:dyDescent="0.4">
      <c r="A1418">
        <v>9</v>
      </c>
      <c r="B1418" t="s">
        <v>237</v>
      </c>
    </row>
    <row r="1419" spans="1:2" x14ac:dyDescent="0.4">
      <c r="A1419">
        <v>9</v>
      </c>
      <c r="B1419" t="s">
        <v>237</v>
      </c>
    </row>
    <row r="1420" spans="1:2" x14ac:dyDescent="0.4">
      <c r="A1420">
        <v>9</v>
      </c>
      <c r="B1420" t="s">
        <v>237</v>
      </c>
    </row>
    <row r="1421" spans="1:2" x14ac:dyDescent="0.4">
      <c r="A1421">
        <v>9</v>
      </c>
      <c r="B1421" t="s">
        <v>237</v>
      </c>
    </row>
    <row r="1422" spans="1:2" x14ac:dyDescent="0.4">
      <c r="A1422">
        <v>9</v>
      </c>
      <c r="B1422" t="s">
        <v>237</v>
      </c>
    </row>
    <row r="1423" spans="1:2" x14ac:dyDescent="0.4">
      <c r="A1423">
        <v>9</v>
      </c>
      <c r="B1423" t="s">
        <v>237</v>
      </c>
    </row>
    <row r="1424" spans="1:2" x14ac:dyDescent="0.4">
      <c r="A1424">
        <v>9</v>
      </c>
      <c r="B1424" t="s">
        <v>237</v>
      </c>
    </row>
    <row r="1425" spans="1:2" x14ac:dyDescent="0.4">
      <c r="A1425">
        <v>9</v>
      </c>
      <c r="B1425" t="s">
        <v>237</v>
      </c>
    </row>
    <row r="1426" spans="1:2" x14ac:dyDescent="0.4">
      <c r="A1426">
        <v>9</v>
      </c>
      <c r="B1426" t="s">
        <v>237</v>
      </c>
    </row>
    <row r="1427" spans="1:2" x14ac:dyDescent="0.4">
      <c r="A1427">
        <v>9</v>
      </c>
      <c r="B1427" t="s">
        <v>237</v>
      </c>
    </row>
    <row r="1428" spans="1:2" x14ac:dyDescent="0.4">
      <c r="A1428">
        <v>9</v>
      </c>
      <c r="B1428" t="s">
        <v>237</v>
      </c>
    </row>
    <row r="1429" spans="1:2" x14ac:dyDescent="0.4">
      <c r="A1429">
        <v>9</v>
      </c>
      <c r="B1429" t="s">
        <v>237</v>
      </c>
    </row>
    <row r="1430" spans="1:2" x14ac:dyDescent="0.4">
      <c r="A1430">
        <v>9</v>
      </c>
      <c r="B1430" t="s">
        <v>237</v>
      </c>
    </row>
    <row r="1431" spans="1:2" x14ac:dyDescent="0.4">
      <c r="A1431">
        <v>9</v>
      </c>
      <c r="B1431" t="s">
        <v>237</v>
      </c>
    </row>
    <row r="1432" spans="1:2" x14ac:dyDescent="0.4">
      <c r="A1432">
        <v>9</v>
      </c>
      <c r="B1432" t="s">
        <v>237</v>
      </c>
    </row>
    <row r="1433" spans="1:2" x14ac:dyDescent="0.4">
      <c r="A1433">
        <v>9</v>
      </c>
      <c r="B1433" t="s">
        <v>237</v>
      </c>
    </row>
    <row r="1434" spans="1:2" x14ac:dyDescent="0.4">
      <c r="A1434">
        <v>9</v>
      </c>
      <c r="B1434" t="s">
        <v>237</v>
      </c>
    </row>
    <row r="1435" spans="1:2" x14ac:dyDescent="0.4">
      <c r="A1435">
        <v>9</v>
      </c>
      <c r="B1435" t="s">
        <v>237</v>
      </c>
    </row>
    <row r="1436" spans="1:2" x14ac:dyDescent="0.4">
      <c r="A1436">
        <v>9</v>
      </c>
      <c r="B1436" t="s">
        <v>237</v>
      </c>
    </row>
    <row r="1437" spans="1:2" x14ac:dyDescent="0.4">
      <c r="A1437">
        <v>9</v>
      </c>
      <c r="B1437" t="s">
        <v>237</v>
      </c>
    </row>
    <row r="1438" spans="1:2" x14ac:dyDescent="0.4">
      <c r="A1438">
        <v>9</v>
      </c>
      <c r="B1438" t="s">
        <v>237</v>
      </c>
    </row>
    <row r="1439" spans="1:2" x14ac:dyDescent="0.4">
      <c r="A1439">
        <v>9</v>
      </c>
      <c r="B1439" t="s">
        <v>237</v>
      </c>
    </row>
    <row r="1440" spans="1:2" x14ac:dyDescent="0.4">
      <c r="A1440">
        <v>9</v>
      </c>
      <c r="B1440" t="s">
        <v>237</v>
      </c>
    </row>
    <row r="1441" spans="1:5" x14ac:dyDescent="0.4">
      <c r="A1441">
        <v>9</v>
      </c>
      <c r="B1441" t="s">
        <v>237</v>
      </c>
    </row>
    <row r="1442" spans="1:5" x14ac:dyDescent="0.4">
      <c r="A1442">
        <v>9</v>
      </c>
      <c r="B1442" t="s">
        <v>237</v>
      </c>
    </row>
    <row r="1443" spans="1:5" x14ac:dyDescent="0.4">
      <c r="A1443">
        <v>9</v>
      </c>
      <c r="B1443" t="s">
        <v>237</v>
      </c>
    </row>
    <row r="1444" spans="1:5" x14ac:dyDescent="0.4">
      <c r="A1444">
        <v>9</v>
      </c>
      <c r="B1444" t="s">
        <v>237</v>
      </c>
    </row>
    <row r="1445" spans="1:5" x14ac:dyDescent="0.4">
      <c r="A1445">
        <v>9</v>
      </c>
      <c r="B1445" t="s">
        <v>237</v>
      </c>
    </row>
    <row r="1446" spans="1:5" x14ac:dyDescent="0.4">
      <c r="A1446">
        <v>9</v>
      </c>
      <c r="B1446" t="s">
        <v>237</v>
      </c>
    </row>
    <row r="1447" spans="1:5" x14ac:dyDescent="0.4">
      <c r="A1447">
        <v>10</v>
      </c>
      <c r="C1447" t="s">
        <v>84</v>
      </c>
    </row>
    <row r="1448" spans="1:5" x14ac:dyDescent="0.4">
      <c r="A1448">
        <v>10</v>
      </c>
      <c r="C1448" t="s">
        <v>93</v>
      </c>
      <c r="D1448" t="s">
        <v>96</v>
      </c>
      <c r="E1448" t="s">
        <v>82</v>
      </c>
    </row>
    <row r="1449" spans="1:5" x14ac:dyDescent="0.4">
      <c r="A1449">
        <v>10</v>
      </c>
      <c r="C1449" t="s">
        <v>44</v>
      </c>
    </row>
  </sheetData>
  <sortState xmlns:xlrd2="http://schemas.microsoft.com/office/spreadsheetml/2017/richdata2" ref="A2:S3656">
    <sortCondition ref="A2:A3656"/>
  </sortStat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5887-175D-4462-8A61-787AFF4FED1E}">
  <dimension ref="B1:DN25"/>
  <sheetViews>
    <sheetView tabSelected="1" zoomScale="88" workbookViewId="0">
      <pane xSplit="3" ySplit="3" topLeftCell="D4" activePane="bottomRight" state="frozen"/>
      <selection sqref="A1:XFD1048576"/>
      <selection pane="topRight" sqref="A1:XFD1048576"/>
      <selection pane="bottomLeft" sqref="A1:XFD1048576"/>
      <selection pane="bottomRight" activeCell="B2" sqref="B2:C3"/>
    </sheetView>
  </sheetViews>
  <sheetFormatPr defaultRowHeight="18.75" x14ac:dyDescent="0.4"/>
  <cols>
    <col min="3" max="3" width="36.875" customWidth="1"/>
    <col min="19" max="21" width="14.25" customWidth="1"/>
    <col min="94" max="96" width="11.375" customWidth="1"/>
    <col min="98" max="99" width="18.375" customWidth="1"/>
  </cols>
  <sheetData>
    <row r="1" spans="2:118" x14ac:dyDescent="0.4">
      <c r="E1" t="s">
        <v>1492</v>
      </c>
      <c r="L1" t="s">
        <v>1502</v>
      </c>
      <c r="S1" t="s">
        <v>1503</v>
      </c>
      <c r="W1" t="s">
        <v>1509</v>
      </c>
      <c r="AE1" t="s">
        <v>1518</v>
      </c>
      <c r="AM1" t="s">
        <v>1542</v>
      </c>
      <c r="BF1" t="s">
        <v>1543</v>
      </c>
      <c r="BT1" t="s">
        <v>1558</v>
      </c>
      <c r="CP1" t="s">
        <v>1580</v>
      </c>
      <c r="CT1" t="s">
        <v>1588</v>
      </c>
      <c r="CW1" t="s">
        <v>1590</v>
      </c>
    </row>
    <row r="2" spans="2:118" x14ac:dyDescent="0.4">
      <c r="B2" s="26"/>
      <c r="C2" s="27"/>
      <c r="D2" s="28" t="s">
        <v>1478</v>
      </c>
      <c r="E2" s="29" t="s">
        <v>1486</v>
      </c>
      <c r="F2" s="30"/>
      <c r="G2" s="30"/>
      <c r="H2" s="30"/>
      <c r="I2" s="30"/>
      <c r="J2" s="31"/>
      <c r="K2" s="28" t="s">
        <v>1478</v>
      </c>
      <c r="L2" s="29" t="s">
        <v>1497</v>
      </c>
      <c r="M2" s="30"/>
      <c r="N2" s="30"/>
      <c r="O2" s="30"/>
      <c r="P2" s="30"/>
      <c r="Q2" s="31"/>
      <c r="R2" s="28" t="s">
        <v>1478</v>
      </c>
      <c r="S2" s="29" t="s">
        <v>1504</v>
      </c>
      <c r="T2" s="30"/>
      <c r="U2" s="31"/>
      <c r="V2" s="28" t="s">
        <v>1478</v>
      </c>
      <c r="W2" s="29" t="s">
        <v>1510</v>
      </c>
      <c r="X2" s="30"/>
      <c r="Y2" s="30"/>
      <c r="Z2" s="30"/>
      <c r="AA2" s="30"/>
      <c r="AB2" s="27"/>
      <c r="AC2" s="31"/>
      <c r="AD2" s="28" t="s">
        <v>1478</v>
      </c>
      <c r="AE2" s="29" t="s">
        <v>1610</v>
      </c>
      <c r="AF2" s="30"/>
      <c r="AG2" s="30"/>
      <c r="AH2" s="30"/>
      <c r="AI2" s="30"/>
      <c r="AJ2" s="27"/>
      <c r="AK2" s="31"/>
      <c r="AL2" s="28" t="s">
        <v>1478</v>
      </c>
      <c r="AM2" s="29" t="s">
        <v>1544</v>
      </c>
      <c r="AN2" s="30"/>
      <c r="AO2" s="30"/>
      <c r="AP2" s="30"/>
      <c r="AQ2" s="30"/>
      <c r="AR2" s="27"/>
      <c r="AS2" s="27"/>
      <c r="AT2" s="27"/>
      <c r="AU2" s="27"/>
      <c r="AV2" s="27"/>
      <c r="AW2" s="27"/>
      <c r="AX2" s="27"/>
      <c r="AY2" s="27"/>
      <c r="AZ2" s="27"/>
      <c r="BA2" s="27"/>
      <c r="BB2" s="27"/>
      <c r="BC2" s="27"/>
      <c r="BD2" s="31"/>
      <c r="BE2" s="28" t="s">
        <v>1478</v>
      </c>
      <c r="BF2" s="29" t="s">
        <v>1545</v>
      </c>
      <c r="BG2" s="30"/>
      <c r="BH2" s="30"/>
      <c r="BI2" s="30"/>
      <c r="BJ2" s="30"/>
      <c r="BK2" s="27"/>
      <c r="BL2" s="27"/>
      <c r="BM2" s="27"/>
      <c r="BN2" s="27"/>
      <c r="BO2" s="27"/>
      <c r="BP2" s="27"/>
      <c r="BQ2" s="27"/>
      <c r="BR2" s="31"/>
      <c r="BS2" s="28" t="s">
        <v>1478</v>
      </c>
      <c r="BT2" s="29" t="s">
        <v>1579</v>
      </c>
      <c r="BU2" s="30"/>
      <c r="BV2" s="30"/>
      <c r="BW2" s="30"/>
      <c r="BX2" s="30"/>
      <c r="BY2" s="27"/>
      <c r="BZ2" s="27"/>
      <c r="CA2" s="27"/>
      <c r="CB2" s="27"/>
      <c r="CC2" s="27"/>
      <c r="CD2" s="27"/>
      <c r="CE2" s="27"/>
      <c r="CF2" s="27"/>
      <c r="CG2" s="27"/>
      <c r="CH2" s="27"/>
      <c r="CI2" s="27"/>
      <c r="CJ2" s="27"/>
      <c r="CK2" s="27"/>
      <c r="CL2" s="27"/>
      <c r="CM2" s="27"/>
      <c r="CN2" s="31"/>
      <c r="CO2" s="28" t="s">
        <v>1478</v>
      </c>
      <c r="CP2" s="29" t="s">
        <v>1581</v>
      </c>
      <c r="CQ2" s="30"/>
      <c r="CR2" s="31"/>
      <c r="CS2" s="28" t="s">
        <v>1478</v>
      </c>
      <c r="CT2" s="29" t="s">
        <v>1585</v>
      </c>
      <c r="CU2" s="31"/>
      <c r="CV2" s="28" t="s">
        <v>1478</v>
      </c>
      <c r="CW2" s="29" t="s">
        <v>1591</v>
      </c>
      <c r="CX2" s="30"/>
      <c r="CY2" s="30"/>
      <c r="CZ2" s="30"/>
      <c r="DA2" s="30"/>
      <c r="DB2" s="27"/>
      <c r="DC2" s="27"/>
      <c r="DD2" s="27"/>
      <c r="DE2" s="27"/>
      <c r="DF2" s="27"/>
      <c r="DG2" s="27"/>
      <c r="DH2" s="27"/>
      <c r="DI2" s="27"/>
      <c r="DJ2" s="27"/>
      <c r="DK2" s="27"/>
      <c r="DL2" s="27"/>
      <c r="DM2" s="27"/>
      <c r="DN2" s="31"/>
    </row>
    <row r="3" spans="2:118" ht="180" x14ac:dyDescent="0.4">
      <c r="B3" s="32"/>
      <c r="C3" s="33"/>
      <c r="D3" s="34"/>
      <c r="E3" s="35" t="s">
        <v>1487</v>
      </c>
      <c r="F3" s="35" t="s">
        <v>1488</v>
      </c>
      <c r="G3" s="35" t="s">
        <v>1489</v>
      </c>
      <c r="H3" s="35" t="s">
        <v>1490</v>
      </c>
      <c r="I3" s="35" t="s">
        <v>1491</v>
      </c>
      <c r="J3" s="36" t="s">
        <v>1479</v>
      </c>
      <c r="K3" s="34"/>
      <c r="L3" s="35" t="s">
        <v>1498</v>
      </c>
      <c r="M3" s="35" t="s">
        <v>1499</v>
      </c>
      <c r="N3" s="35" t="s">
        <v>1500</v>
      </c>
      <c r="O3" s="35" t="s">
        <v>1501</v>
      </c>
      <c r="P3" s="35" t="s">
        <v>46</v>
      </c>
      <c r="Q3" s="36" t="s">
        <v>1479</v>
      </c>
      <c r="R3" s="34"/>
      <c r="S3" s="35" t="s">
        <v>1505</v>
      </c>
      <c r="T3" s="35" t="s">
        <v>1506</v>
      </c>
      <c r="U3" s="36" t="s">
        <v>1479</v>
      </c>
      <c r="V3" s="34"/>
      <c r="W3" s="35" t="s">
        <v>1511</v>
      </c>
      <c r="X3" s="35" t="s">
        <v>1512</v>
      </c>
      <c r="Y3" s="35" t="s">
        <v>1513</v>
      </c>
      <c r="Z3" s="35" t="s">
        <v>1514</v>
      </c>
      <c r="AA3" s="35" t="s">
        <v>1516</v>
      </c>
      <c r="AB3" s="35" t="s">
        <v>1515</v>
      </c>
      <c r="AC3" s="36" t="s">
        <v>1517</v>
      </c>
      <c r="AD3" s="34"/>
      <c r="AE3" s="35" t="s">
        <v>1519</v>
      </c>
      <c r="AF3" s="35" t="s">
        <v>1520</v>
      </c>
      <c r="AG3" s="35" t="s">
        <v>1523</v>
      </c>
      <c r="AH3" s="35" t="s">
        <v>1521</v>
      </c>
      <c r="AI3" s="35" t="s">
        <v>1522</v>
      </c>
      <c r="AJ3" s="35" t="s">
        <v>1515</v>
      </c>
      <c r="AK3" s="36" t="s">
        <v>1517</v>
      </c>
      <c r="AL3" s="34"/>
      <c r="AM3" s="35" t="s">
        <v>1524</v>
      </c>
      <c r="AN3" s="35" t="s">
        <v>1525</v>
      </c>
      <c r="AO3" s="35" t="s">
        <v>1526</v>
      </c>
      <c r="AP3" s="35" t="s">
        <v>1527</v>
      </c>
      <c r="AQ3" s="35" t="s">
        <v>1528</v>
      </c>
      <c r="AR3" s="35" t="s">
        <v>1529</v>
      </c>
      <c r="AS3" s="35" t="s">
        <v>1530</v>
      </c>
      <c r="AT3" s="35" t="s">
        <v>1531</v>
      </c>
      <c r="AU3" s="35" t="s">
        <v>1532</v>
      </c>
      <c r="AV3" s="35" t="s">
        <v>1533</v>
      </c>
      <c r="AW3" s="35" t="s">
        <v>1534</v>
      </c>
      <c r="AX3" s="35" t="s">
        <v>1535</v>
      </c>
      <c r="AY3" s="35" t="s">
        <v>1536</v>
      </c>
      <c r="AZ3" s="35" t="s">
        <v>1537</v>
      </c>
      <c r="BA3" s="35" t="s">
        <v>1538</v>
      </c>
      <c r="BB3" s="35" t="s">
        <v>1539</v>
      </c>
      <c r="BC3" s="35" t="s">
        <v>1540</v>
      </c>
      <c r="BD3" s="36" t="s">
        <v>1541</v>
      </c>
      <c r="BE3" s="34"/>
      <c r="BF3" s="35" t="s">
        <v>1554</v>
      </c>
      <c r="BG3" s="35" t="s">
        <v>1546</v>
      </c>
      <c r="BH3" s="35" t="s">
        <v>1547</v>
      </c>
      <c r="BI3" s="35" t="s">
        <v>1548</v>
      </c>
      <c r="BJ3" s="35" t="s">
        <v>1549</v>
      </c>
      <c r="BK3" s="35" t="s">
        <v>1555</v>
      </c>
      <c r="BL3" s="35" t="s">
        <v>1550</v>
      </c>
      <c r="BM3" s="35" t="s">
        <v>1551</v>
      </c>
      <c r="BN3" s="35" t="s">
        <v>1556</v>
      </c>
      <c r="BO3" s="35" t="s">
        <v>1557</v>
      </c>
      <c r="BP3" s="35" t="s">
        <v>1552</v>
      </c>
      <c r="BQ3" s="35" t="s">
        <v>1553</v>
      </c>
      <c r="BR3" s="36" t="s">
        <v>1517</v>
      </c>
      <c r="BS3" s="34"/>
      <c r="BT3" s="35" t="s">
        <v>1559</v>
      </c>
      <c r="BU3" s="35" t="s">
        <v>1560</v>
      </c>
      <c r="BV3" s="35" t="s">
        <v>1561</v>
      </c>
      <c r="BW3" s="35" t="s">
        <v>1562</v>
      </c>
      <c r="BX3" s="35" t="s">
        <v>1563</v>
      </c>
      <c r="BY3" s="35" t="s">
        <v>1564</v>
      </c>
      <c r="BZ3" s="35" t="s">
        <v>1565</v>
      </c>
      <c r="CA3" s="35" t="s">
        <v>1566</v>
      </c>
      <c r="CB3" s="35" t="s">
        <v>1567</v>
      </c>
      <c r="CC3" s="35" t="s">
        <v>1568</v>
      </c>
      <c r="CD3" s="35" t="s">
        <v>1569</v>
      </c>
      <c r="CE3" s="35" t="s">
        <v>1570</v>
      </c>
      <c r="CF3" s="35" t="s">
        <v>1578</v>
      </c>
      <c r="CG3" s="35" t="s">
        <v>1571</v>
      </c>
      <c r="CH3" s="35" t="s">
        <v>1572</v>
      </c>
      <c r="CI3" s="35" t="s">
        <v>1573</v>
      </c>
      <c r="CJ3" s="35" t="s">
        <v>1574</v>
      </c>
      <c r="CK3" s="35" t="s">
        <v>1575</v>
      </c>
      <c r="CL3" s="35" t="s">
        <v>1576</v>
      </c>
      <c r="CM3" s="35" t="s">
        <v>1577</v>
      </c>
      <c r="CN3" s="36" t="s">
        <v>1517</v>
      </c>
      <c r="CO3" s="34"/>
      <c r="CP3" s="35" t="s">
        <v>1582</v>
      </c>
      <c r="CQ3" s="35" t="s">
        <v>1583</v>
      </c>
      <c r="CR3" s="36" t="s">
        <v>1479</v>
      </c>
      <c r="CS3" s="34"/>
      <c r="CT3" s="35" t="s">
        <v>1586</v>
      </c>
      <c r="CU3" s="36" t="s">
        <v>1587</v>
      </c>
      <c r="CV3" s="34"/>
      <c r="CW3" s="35" t="s">
        <v>1593</v>
      </c>
      <c r="CX3" s="35" t="s">
        <v>1594</v>
      </c>
      <c r="CY3" s="35" t="s">
        <v>1595</v>
      </c>
      <c r="CZ3" s="35" t="s">
        <v>1596</v>
      </c>
      <c r="DA3" s="35" t="s">
        <v>1597</v>
      </c>
      <c r="DB3" s="35" t="s">
        <v>1598</v>
      </c>
      <c r="DC3" s="35" t="s">
        <v>1599</v>
      </c>
      <c r="DD3" s="35" t="s">
        <v>1600</v>
      </c>
      <c r="DE3" s="35" t="s">
        <v>1601</v>
      </c>
      <c r="DF3" s="35" t="s">
        <v>1602</v>
      </c>
      <c r="DG3" s="35" t="s">
        <v>1603</v>
      </c>
      <c r="DH3" s="35" t="s">
        <v>1604</v>
      </c>
      <c r="DI3" s="35" t="s">
        <v>1605</v>
      </c>
      <c r="DJ3" s="35" t="s">
        <v>1606</v>
      </c>
      <c r="DK3" s="35" t="s">
        <v>1607</v>
      </c>
      <c r="DL3" s="35" t="s">
        <v>1608</v>
      </c>
      <c r="DM3" s="35" t="s">
        <v>1609</v>
      </c>
      <c r="DN3" s="36" t="s">
        <v>1592</v>
      </c>
    </row>
    <row r="4" spans="2:118" x14ac:dyDescent="0.4">
      <c r="B4" s="3" t="s">
        <v>1478</v>
      </c>
      <c r="C4" s="4"/>
      <c r="D4" s="5">
        <f>SUM(E4:J4)</f>
        <v>1474</v>
      </c>
      <c r="E4" s="6">
        <f>COUNTIF(小学生・中学生アンケート元データ!$M$2:$M$1475,クロス集計結果一覧!E3)</f>
        <v>552</v>
      </c>
      <c r="F4" s="6">
        <f>COUNTIF(小学生・中学生アンケート元データ!$M$2:$M$1475,クロス集計結果一覧!F3)</f>
        <v>529</v>
      </c>
      <c r="G4" s="6">
        <f>COUNTIF(小学生・中学生アンケート元データ!$M$2:$M$1475,クロス集計結果一覧!G3)</f>
        <v>308</v>
      </c>
      <c r="H4" s="6">
        <f>COUNTIF(小学生・中学生アンケート元データ!$M$2:$M$1475,クロス集計結果一覧!H3)</f>
        <v>44</v>
      </c>
      <c r="I4" s="6">
        <f>COUNTIF(小学生・中学生アンケート元データ!$M$2:$M$1475,クロス集計結果一覧!I3)</f>
        <v>19</v>
      </c>
      <c r="J4" s="7">
        <f>COUNTIF(小学生・中学生アンケート元データ!$M$2:$M$1475,"")</f>
        <v>22</v>
      </c>
      <c r="K4" s="5">
        <f>SUM(L4:Q4)</f>
        <v>1474</v>
      </c>
      <c r="L4" s="6">
        <f>COUNTIF(小学生・中学生アンケート元データ!$N$2:$N$1475,クロス集計結果一覧!L3)</f>
        <v>527</v>
      </c>
      <c r="M4" s="6">
        <f>COUNTIF(小学生・中学生アンケート元データ!$N$2:$N$1475,クロス集計結果一覧!M3)</f>
        <v>541</v>
      </c>
      <c r="N4" s="6">
        <f>COUNTIF(小学生・中学生アンケート元データ!$N$2:$N$1475,クロス集計結果一覧!N3)</f>
        <v>128</v>
      </c>
      <c r="O4" s="6">
        <f>COUNTIF(小学生・中学生アンケート元データ!$N$2:$N$1475,クロス集計結果一覧!O3)</f>
        <v>81</v>
      </c>
      <c r="P4" s="6">
        <f>COUNTIF(小学生・中学生アンケート元データ!$N$2:$N$1475,クロス集計結果一覧!P3)</f>
        <v>175</v>
      </c>
      <c r="Q4" s="7">
        <f>COUNTIF(小学生・中学生アンケート元データ!$N$2:$N$1475,"")</f>
        <v>22</v>
      </c>
      <c r="R4" s="5">
        <f>SUM(S4:U4)</f>
        <v>1474</v>
      </c>
      <c r="S4" s="6">
        <f>COUNTIF(小学生・中学生アンケート元データ!$O$2:$O$1475,"住んでいたい　→問６ー１へ")</f>
        <v>813</v>
      </c>
      <c r="T4" s="6">
        <f>COUNTIF(小学生・中学生アンケート元データ!$O$2:$O$1475,"住んでいたくない　→問６－２へ")</f>
        <v>638</v>
      </c>
      <c r="U4" s="7">
        <f>COUNTIF(小学生・中学生アンケート元データ!$O$2:$O$1475,"")</f>
        <v>23</v>
      </c>
      <c r="V4" s="5">
        <f>SUM(W4:AC4)</f>
        <v>813</v>
      </c>
      <c r="W4" s="6">
        <f>COUNTIF(小学生・中学生アンケート元データ!$P$2:$P$1475,クロス集計結果一覧!W3)</f>
        <v>58</v>
      </c>
      <c r="X4" s="6">
        <f>COUNTIF(小学生・中学生アンケート元データ!$P$2:$P$1475,クロス集計結果一覧!X3)</f>
        <v>398</v>
      </c>
      <c r="Y4" s="6">
        <f>COUNTIF(小学生・中学生アンケート元データ!$P$2:$P$1475,クロス集計結果一覧!Y3)</f>
        <v>87</v>
      </c>
      <c r="Z4" s="6">
        <f>COUNTIF(小学生・中学生アンケート元データ!$P$2:$P$1475,クロス集計結果一覧!Z3)</f>
        <v>14</v>
      </c>
      <c r="AA4" s="6">
        <f>COUNTIF(小学生・中学生アンケート元データ!$P$2:$P$1475,クロス集計結果一覧!AA3)</f>
        <v>120</v>
      </c>
      <c r="AB4" s="6">
        <f>COUNTIF(小学生・中学生アンケート元データ!$P$2:$P$1475,クロス集計結果一覧!AB3)</f>
        <v>101</v>
      </c>
      <c r="AC4" s="7">
        <f>S4-SUM(W4:AB4)</f>
        <v>35</v>
      </c>
      <c r="AD4" s="5">
        <f>SUM(AE4:AK4)</f>
        <v>638</v>
      </c>
      <c r="AE4" s="6">
        <f>COUNTIF(小学生・中学生アンケート元データ!$Q$2:$Q$1475,クロス集計結果一覧!AE3)</f>
        <v>103</v>
      </c>
      <c r="AF4" s="6">
        <f>COUNTIF(小学生・中学生アンケート元データ!$Q$2:$Q$1475,クロス集計結果一覧!AF3)</f>
        <v>166</v>
      </c>
      <c r="AG4" s="6">
        <f>COUNTIF(小学生・中学生アンケート元データ!$Q$2:$Q$1475,クロス集計結果一覧!AG3)</f>
        <v>93</v>
      </c>
      <c r="AH4" s="6">
        <f>COUNTIF(小学生・中学生アンケート元データ!$Q$2:$Q$1475,クロス集計結果一覧!AH3)</f>
        <v>84</v>
      </c>
      <c r="AI4" s="6">
        <f>COUNTIF(小学生・中学生アンケート元データ!$Q$2:$Q$1475,クロス集計結果一覧!AI3)</f>
        <v>9</v>
      </c>
      <c r="AJ4" s="6">
        <f>COUNTIF(小学生・中学生アンケート元データ!$Q$2:$Q$1475,クロス集計結果一覧!AJ3)</f>
        <v>102</v>
      </c>
      <c r="AK4" s="7">
        <f>T4-SUM(AE4:AJ4)</f>
        <v>81</v>
      </c>
      <c r="AL4" s="5">
        <f>SUM(AM4:BD4)</f>
        <v>3803</v>
      </c>
      <c r="AM4" s="6">
        <f>COUNTIF(小学生・中学生アンケート元データ!$R$2:$T$1475,クロス集計結果一覧!AM3)</f>
        <v>301</v>
      </c>
      <c r="AN4" s="6">
        <f>COUNTIF(小学生・中学生アンケート元データ!$R$2:$T$1475,クロス集計結果一覧!AN3)</f>
        <v>210</v>
      </c>
      <c r="AO4" s="6">
        <f>COUNTIF(小学生・中学生アンケート元データ!$R$2:$T$1475,クロス集計結果一覧!AO3)</f>
        <v>436</v>
      </c>
      <c r="AP4" s="6">
        <f>COUNTIF(小学生・中学生アンケート元データ!$R$2:$T$1475,クロス集計結果一覧!AP3)</f>
        <v>665</v>
      </c>
      <c r="AQ4" s="6">
        <f>COUNTIF(小学生・中学生アンケート元データ!$R$2:$T$1475,クロス集計結果一覧!AQ3)</f>
        <v>163</v>
      </c>
      <c r="AR4" s="6">
        <f>COUNTIF(小学生・中学生アンケート元データ!$R$2:$T$1475,クロス集計結果一覧!AR3)</f>
        <v>349</v>
      </c>
      <c r="AS4" s="6">
        <f>COUNTIF(小学生・中学生アンケート元データ!$R$2:$T$1475,クロス集計結果一覧!AS3)</f>
        <v>227</v>
      </c>
      <c r="AT4" s="6">
        <f>COUNTIF(小学生・中学生アンケート元データ!$R$2:$T$1475,クロス集計結果一覧!AT3)</f>
        <v>126</v>
      </c>
      <c r="AU4" s="6">
        <f>COUNTIF(小学生・中学生アンケート元データ!$R$2:$T$1475,クロス集計結果一覧!AU3)</f>
        <v>90</v>
      </c>
      <c r="AV4" s="6">
        <f>COUNTIF(小学生・中学生アンケート元データ!$R$2:$T$1475,クロス集計結果一覧!AV3)</f>
        <v>95</v>
      </c>
      <c r="AW4" s="6">
        <f>COUNTIF(小学生・中学生アンケート元データ!$R$2:$T$1475,クロス集計結果一覧!AW3)</f>
        <v>55</v>
      </c>
      <c r="AX4" s="6">
        <f>COUNTIF(小学生・中学生アンケート元データ!$R$2:$T$1475,クロス集計結果一覧!AX3)</f>
        <v>252</v>
      </c>
      <c r="AY4" s="6">
        <f>COUNTIF(小学生・中学生アンケート元データ!$R$2:$T$1475,クロス集計結果一覧!AY3)</f>
        <v>13</v>
      </c>
      <c r="AZ4" s="6">
        <f>COUNTIF(小学生・中学生アンケート元データ!$R$2:$T$1475,クロス集計結果一覧!AZ3)</f>
        <v>92</v>
      </c>
      <c r="BA4" s="6">
        <f>COUNTIF(小学生・中学生アンケート元データ!$R$2:$T$1475,クロス集計結果一覧!BA3)</f>
        <v>370</v>
      </c>
      <c r="BB4" s="6">
        <f>COUNTIF(小学生・中学生アンケート元データ!$R$2:$T$1475,クロス集計結果一覧!BB3)</f>
        <v>140</v>
      </c>
      <c r="BC4" s="6">
        <f>COUNTIF(小学生・中学生アンケート元データ!$R$2:$T$1475,クロス集計結果一覧!BC3)</f>
        <v>58</v>
      </c>
      <c r="BD4" s="7">
        <f>COUNTIF(小学生・中学生アンケート元データ!$R$2:$T$1475,クロス集計結果一覧!BD3)</f>
        <v>161</v>
      </c>
      <c r="BE4" s="5">
        <f>SUM(BF4:BR4)</f>
        <v>2627</v>
      </c>
      <c r="BF4" s="6">
        <f>COUNTIF(小学生・中学生アンケート元データ!$U$2:$V$1475,クロス集計結果一覧!BF3)</f>
        <v>967</v>
      </c>
      <c r="BG4" s="6">
        <f>COUNTIF(小学生・中学生アンケート元データ!$U$2:$V$1475,クロス集計結果一覧!BG3)</f>
        <v>207</v>
      </c>
      <c r="BH4" s="6">
        <f>COUNTIF(小学生・中学生アンケート元データ!$U$2:$V$1475,クロス集計結果一覧!BH3)</f>
        <v>85</v>
      </c>
      <c r="BI4" s="6">
        <f>COUNTIF(小学生・中学生アンケート元データ!$U$2:$V$1475,クロス集計結果一覧!BI3)</f>
        <v>24</v>
      </c>
      <c r="BJ4" s="6">
        <f>COUNTIF(小学生・中学生アンケート元データ!$U$2:$V$1475,クロス集計結果一覧!BJ3)</f>
        <v>176</v>
      </c>
      <c r="BK4" s="6">
        <f>COUNTIF(小学生・中学生アンケート元データ!$U$2:$V$1475,クロス集計結果一覧!BK3)</f>
        <v>104</v>
      </c>
      <c r="BL4" s="6">
        <f>COUNTIF(小学生・中学生アンケート元データ!$U$2:$V$1475,クロス集計結果一覧!BL3)</f>
        <v>283</v>
      </c>
      <c r="BM4" s="6">
        <f>COUNTIF(小学生・中学生アンケート元データ!$U$2:$V$1475,クロス集計結果一覧!BM3)</f>
        <v>197</v>
      </c>
      <c r="BN4" s="6">
        <f>COUNTIF(小学生・中学生アンケート元データ!$U$2:$V$1475,クロス集計結果一覧!BN3)</f>
        <v>184</v>
      </c>
      <c r="BO4" s="6">
        <f>COUNTIF(小学生・中学生アンケート元データ!$U$2:$V$1475,クロス集計結果一覧!BO3)</f>
        <v>40</v>
      </c>
      <c r="BP4" s="6">
        <f>COUNTIF(小学生・中学生アンケート元データ!$U$2:$V$1475,クロス集計結果一覧!BP3)</f>
        <v>231</v>
      </c>
      <c r="BQ4" s="6">
        <f>COUNTIF(小学生・中学生アンケート元データ!$U$2:$V$1475,クロス集計結果一覧!BQ3)</f>
        <v>87</v>
      </c>
      <c r="BR4" s="7">
        <f>COUNTIF(小学生・中学生アンケート元データ!$U$2:$V$1475,"*その他*")</f>
        <v>42</v>
      </c>
      <c r="BS4" s="5">
        <f>SUM(BT4:CN4)</f>
        <v>3674</v>
      </c>
      <c r="BT4" s="6">
        <f>COUNTIF(小学生・中学生アンケート元データ!$W$2:$Y$1475,クロス集計結果一覧!BT3)</f>
        <v>232</v>
      </c>
      <c r="BU4" s="6">
        <f>COUNTIF(小学生・中学生アンケート元データ!$W$2:$Y$1475,クロス集計結果一覧!BU3)</f>
        <v>569</v>
      </c>
      <c r="BV4" s="6">
        <f>COUNTIF(小学生・中学生アンケート元データ!$W$2:$Y$1475,クロス集計結果一覧!BV3)</f>
        <v>324</v>
      </c>
      <c r="BW4" s="6">
        <f>COUNTIF(小学生・中学生アンケート元データ!$W$2:$Y$1475,クロス集計結果一覧!BW3)</f>
        <v>228</v>
      </c>
      <c r="BX4" s="6">
        <f>COUNTIF(小学生・中学生アンケート元データ!$W$2:$Y$1475,クロス集計結果一覧!BX3)</f>
        <v>295</v>
      </c>
      <c r="BY4" s="6">
        <f>COUNTIF(小学生・中学生アンケート元データ!$W$2:$Y$1475,クロス集計結果一覧!BY3)</f>
        <v>408</v>
      </c>
      <c r="BZ4" s="6">
        <f>COUNTIF(小学生・中学生アンケート元データ!$W$2:$Y$1475,クロス集計結果一覧!BZ3)</f>
        <v>279</v>
      </c>
      <c r="CA4" s="6">
        <f>COUNTIF(小学生・中学生アンケート元データ!$W$2:$Y$1475,クロス集計結果一覧!CA3)</f>
        <v>77</v>
      </c>
      <c r="CB4" s="6">
        <f>COUNTIF(小学生・中学生アンケート元データ!$W$2:$Y$1475,クロス集計結果一覧!CB3)</f>
        <v>135</v>
      </c>
      <c r="CC4" s="6">
        <f>COUNTIF(小学生・中学生アンケート元データ!$W$2:$Y$1475,クロス集計結果一覧!CC3)</f>
        <v>110</v>
      </c>
      <c r="CD4" s="6">
        <f>COUNTIF(小学生・中学生アンケート元データ!$W$2:$Y$1475,クロス集計結果一覧!CD3)</f>
        <v>184</v>
      </c>
      <c r="CE4" s="6">
        <f>COUNTIF(小学生・中学生アンケート元データ!$W$2:$Y$1475,クロス集計結果一覧!CE3)</f>
        <v>47</v>
      </c>
      <c r="CF4" s="6">
        <f>COUNTIF(小学生・中学生アンケート元データ!$W$2:$Y$1475,クロス集計結果一覧!CF3)</f>
        <v>45</v>
      </c>
      <c r="CG4" s="6">
        <f>COUNTIF(小学生・中学生アンケート元データ!$W$2:$Y$1475,クロス集計結果一覧!CG3)</f>
        <v>240</v>
      </c>
      <c r="CH4" s="6">
        <f>COUNTIF(小学生・中学生アンケート元データ!$W$2:$Y$1475,クロス集計結果一覧!CH3)</f>
        <v>110</v>
      </c>
      <c r="CI4" s="6">
        <f>COUNTIF(小学生・中学生アンケート元データ!$W$2:$Y$1475,クロス集計結果一覧!CI3)</f>
        <v>56</v>
      </c>
      <c r="CJ4" s="6">
        <f>COUNTIF(小学生・中学生アンケート元データ!$W$2:$Y$1475,クロス集計結果一覧!CJ3)</f>
        <v>131</v>
      </c>
      <c r="CK4" s="6">
        <f>COUNTIF(小学生・中学生アンケート元データ!$W$2:$Y$1475,クロス集計結果一覧!CK3)</f>
        <v>53</v>
      </c>
      <c r="CL4" s="6">
        <f>COUNTIF(小学生・中学生アンケート元データ!$W$2:$Y$1475,クロス集計結果一覧!CL3)</f>
        <v>29</v>
      </c>
      <c r="CM4" s="6">
        <f>COUNTIF(小学生・中学生アンケート元データ!$W$2:$Y$1475,クロス集計結果一覧!CM3)</f>
        <v>91</v>
      </c>
      <c r="CN4" s="6">
        <f>COUNTIF(小学生・中学生アンケート元データ!$W$2:$Y$1475,"*その他*")</f>
        <v>31</v>
      </c>
      <c r="CO4" s="5">
        <f>SUM(CP4:CR4)</f>
        <v>1474</v>
      </c>
      <c r="CP4" s="6">
        <f>COUNTIF(小学生・中学生アンケート元データ!$Z$2:$Z$1475,CP3)</f>
        <v>1273</v>
      </c>
      <c r="CQ4" s="6">
        <f>COUNTIF(小学生・中学生アンケート元データ!$Z$2:$Z$1475,"知らない　→自由記述へ")</f>
        <v>166</v>
      </c>
      <c r="CR4" s="7">
        <f>COUNTIF(小学生・中学生アンケート元データ!$Z$2:$Z$1475,"")</f>
        <v>35</v>
      </c>
      <c r="CS4" s="5">
        <f>SUM(CT4:CU4)</f>
        <v>1288</v>
      </c>
      <c r="CT4" s="6">
        <f>COUNTIF(小学生・中学生アンケート元データ!$AA$2:$AA$1475,CT3)</f>
        <v>786</v>
      </c>
      <c r="CU4" s="6">
        <f>COUNTIF(小学生・中学生アンケート元データ!$AA$2:$AA$1475,"行動していない　→自由記述へ")</f>
        <v>502</v>
      </c>
      <c r="CV4" s="5">
        <f>SUM(CW4:DN4)</f>
        <v>2423</v>
      </c>
      <c r="CW4" s="6">
        <f>COUNTIF(小学生・中学生アンケート元データ!$AC$2:$AS$1475,クロス集計結果一覧!CW3)</f>
        <v>125</v>
      </c>
      <c r="CX4" s="6">
        <f>COUNTIF(小学生・中学生アンケート元データ!$AC$2:$AS$1475,クロス集計結果一覧!CX3)</f>
        <v>186</v>
      </c>
      <c r="CY4" s="6">
        <f>COUNTIF(小学生・中学生アンケート元データ!$AC$2:$AS$1475,クロス集計結果一覧!CY3)</f>
        <v>125</v>
      </c>
      <c r="CZ4" s="6">
        <f>COUNTIF(小学生・中学生アンケート元データ!$AC$2:$AS$1475,クロス集計結果一覧!CZ3)</f>
        <v>54</v>
      </c>
      <c r="DA4" s="6">
        <f>COUNTIF(小学生・中学生アンケート元データ!$AC$2:$AS$1475,クロス集計結果一覧!DA3)</f>
        <v>92</v>
      </c>
      <c r="DB4" s="6">
        <f>COUNTIF(小学生・中学生アンケート元データ!$AC$2:$AS$1475,クロス集計結果一覧!DB3)</f>
        <v>172</v>
      </c>
      <c r="DC4" s="6">
        <f>COUNTIF(小学生・中学生アンケート元データ!$AC$2:$AS$1475,クロス集計結果一覧!DC3)</f>
        <v>174</v>
      </c>
      <c r="DD4" s="6">
        <f>COUNTIF(小学生・中学生アンケート元データ!$AC$2:$AS$1475,クロス集計結果一覧!DD3)</f>
        <v>47</v>
      </c>
      <c r="DE4" s="6">
        <f>COUNTIF(小学生・中学生アンケート元データ!$AC$2:$AS$1475,クロス集計結果一覧!DE3)</f>
        <v>34</v>
      </c>
      <c r="DF4" s="6">
        <f>COUNTIF(小学生・中学生アンケート元データ!$AC$2:$AS$1475,クロス集計結果一覧!DF3)</f>
        <v>115</v>
      </c>
      <c r="DG4" s="6">
        <f>COUNTIF(小学生・中学生アンケート元データ!$AC$2:$AS$1475,クロス集計結果一覧!DG3)</f>
        <v>202</v>
      </c>
      <c r="DH4" s="6">
        <f>COUNTIF(小学生・中学生アンケート元データ!$AC$2:$AS$1475,クロス集計結果一覧!DH3)</f>
        <v>184</v>
      </c>
      <c r="DI4" s="6">
        <f>COUNTIF(小学生・中学生アンケート元データ!$AC$2:$AS$1475,クロス集計結果一覧!DI3)</f>
        <v>99</v>
      </c>
      <c r="DJ4" s="6">
        <f>COUNTIF(小学生・中学生アンケート元データ!$AC$2:$AS$1475,クロス集計結果一覧!DJ3)</f>
        <v>303</v>
      </c>
      <c r="DK4" s="6">
        <f>COUNTIF(小学生・中学生アンケート元データ!$AC$2:$AS$1475,クロス集計結果一覧!DK3)</f>
        <v>307</v>
      </c>
      <c r="DL4" s="6">
        <f>COUNTIF(小学生・中学生アンケート元データ!$AC$2:$AS$1475,クロス集計結果一覧!DL3)</f>
        <v>93</v>
      </c>
      <c r="DM4" s="6">
        <f>COUNTIF(小学生・中学生アンケート元データ!$AC$2:$AS$1475,クロス集計結果一覧!DM3)</f>
        <v>33</v>
      </c>
      <c r="DN4" s="7">
        <f>COUNTIF(小学生・中学生アンケート元データ!$AC$2:$AS$1475,クロス集計結果一覧!DN3)</f>
        <v>78</v>
      </c>
    </row>
    <row r="5" spans="2:118" x14ac:dyDescent="0.4">
      <c r="B5" s="8"/>
      <c r="C5" s="9"/>
      <c r="D5" s="19">
        <f>SUM(E5:J5)</f>
        <v>100</v>
      </c>
      <c r="E5" s="11">
        <f>E4/$D4*100</f>
        <v>37.449118046132973</v>
      </c>
      <c r="F5" s="11">
        <f t="shared" ref="F5:J5" si="0">F4/$D4*100</f>
        <v>35.888738127544094</v>
      </c>
      <c r="G5" s="11">
        <f t="shared" si="0"/>
        <v>20.8955223880597</v>
      </c>
      <c r="H5" s="11">
        <f t="shared" si="0"/>
        <v>2.9850746268656714</v>
      </c>
      <c r="I5" s="11">
        <f t="shared" si="0"/>
        <v>1.289009497964722</v>
      </c>
      <c r="J5" s="12">
        <f>J4/$D4*100</f>
        <v>1.4925373134328357</v>
      </c>
      <c r="K5" s="19">
        <f>SUM(L5:Q5)</f>
        <v>100</v>
      </c>
      <c r="L5" s="11">
        <f>L4/$D4*100</f>
        <v>35.753052917232019</v>
      </c>
      <c r="M5" s="11">
        <f t="shared" ref="M5" si="1">M4/$D4*100</f>
        <v>36.702849389416556</v>
      </c>
      <c r="N5" s="11">
        <f t="shared" ref="N5" si="2">N4/$D4*100</f>
        <v>8.6838534599728625</v>
      </c>
      <c r="O5" s="11">
        <f t="shared" ref="O5" si="3">O4/$D4*100</f>
        <v>5.4952510176390774</v>
      </c>
      <c r="P5" s="11">
        <f t="shared" ref="P5" si="4">P4/$D4*100</f>
        <v>11.872455902306649</v>
      </c>
      <c r="Q5" s="12">
        <f t="shared" ref="Q5" si="5">Q4/$D4*100</f>
        <v>1.4925373134328357</v>
      </c>
      <c r="R5" s="19">
        <f>SUM(S5:U5)</f>
        <v>100</v>
      </c>
      <c r="S5" s="11">
        <f>S4/$D4*100</f>
        <v>55.156037991858888</v>
      </c>
      <c r="T5" s="11">
        <f t="shared" ref="T5" si="6">T4/$D4*100</f>
        <v>43.283582089552233</v>
      </c>
      <c r="U5" s="12">
        <f t="shared" ref="U5" si="7">U4/$D4*100</f>
        <v>1.5603799185888738</v>
      </c>
      <c r="V5" s="19">
        <f>SUM(W5:AC5)</f>
        <v>99.999999999999986</v>
      </c>
      <c r="W5" s="11">
        <f>W4/$V4*100</f>
        <v>7.1340713407134073</v>
      </c>
      <c r="X5" s="11">
        <f t="shared" ref="X5:AC5" si="8">X4/$V4*100</f>
        <v>48.954489544895445</v>
      </c>
      <c r="Y5" s="11">
        <f t="shared" si="8"/>
        <v>10.701107011070111</v>
      </c>
      <c r="Z5" s="11">
        <f t="shared" si="8"/>
        <v>1.7220172201722017</v>
      </c>
      <c r="AA5" s="11">
        <f t="shared" si="8"/>
        <v>14.760147601476014</v>
      </c>
      <c r="AB5" s="11">
        <f t="shared" si="8"/>
        <v>12.423124231242312</v>
      </c>
      <c r="AC5" s="11">
        <f t="shared" si="8"/>
        <v>4.3050430504305046</v>
      </c>
      <c r="AD5" s="19">
        <f>SUM(AE5:AK5)</f>
        <v>99.999999999999986</v>
      </c>
      <c r="AE5" s="11">
        <f>AE4/$AD4*100</f>
        <v>16.144200626959247</v>
      </c>
      <c r="AF5" s="11">
        <f t="shared" ref="AF5:AK5" si="9">AF4/$AD4*100</f>
        <v>26.01880877742947</v>
      </c>
      <c r="AG5" s="11">
        <f t="shared" si="9"/>
        <v>14.576802507836991</v>
      </c>
      <c r="AH5" s="11">
        <f t="shared" si="9"/>
        <v>13.166144200626958</v>
      </c>
      <c r="AI5" s="11">
        <f t="shared" si="9"/>
        <v>1.4106583072100314</v>
      </c>
      <c r="AJ5" s="11">
        <f t="shared" si="9"/>
        <v>15.987460815047022</v>
      </c>
      <c r="AK5" s="11">
        <f t="shared" si="9"/>
        <v>12.695924764890282</v>
      </c>
      <c r="AL5" s="19">
        <f>SUM(AM5:BD5)</f>
        <v>100</v>
      </c>
      <c r="AM5" s="11">
        <f>AM4/$AL4*100</f>
        <v>7.9148041020247168</v>
      </c>
      <c r="AN5" s="11">
        <f t="shared" ref="AN5:BD5" si="10">AN4/$AL4*100</f>
        <v>5.5219563502498028</v>
      </c>
      <c r="AO5" s="11">
        <f t="shared" si="10"/>
        <v>11.464633184328161</v>
      </c>
      <c r="AP5" s="11">
        <f t="shared" si="10"/>
        <v>17.486195109124374</v>
      </c>
      <c r="AQ5" s="11">
        <f t="shared" si="10"/>
        <v>4.2860899290034187</v>
      </c>
      <c r="AR5" s="11">
        <f t="shared" si="10"/>
        <v>9.1769655535103869</v>
      </c>
      <c r="AS5" s="11">
        <f t="shared" si="10"/>
        <v>5.9689718643176439</v>
      </c>
      <c r="AT5" s="11">
        <f t="shared" si="10"/>
        <v>3.3131738101498818</v>
      </c>
      <c r="AU5" s="11">
        <f t="shared" si="10"/>
        <v>2.3665527215356299</v>
      </c>
      <c r="AV5" s="11">
        <f t="shared" si="10"/>
        <v>2.4980278727320537</v>
      </c>
      <c r="AW5" s="11">
        <f t="shared" si="10"/>
        <v>1.4462266631606626</v>
      </c>
      <c r="AX5" s="11">
        <f t="shared" si="10"/>
        <v>6.6263476202997635</v>
      </c>
      <c r="AY5" s="11">
        <f t="shared" si="10"/>
        <v>0.3418353931107021</v>
      </c>
      <c r="AZ5" s="11">
        <f t="shared" si="10"/>
        <v>2.4191427820141995</v>
      </c>
      <c r="BA5" s="11">
        <f t="shared" si="10"/>
        <v>9.7291611885353664</v>
      </c>
      <c r="BB5" s="11">
        <f t="shared" si="10"/>
        <v>3.6813042334998687</v>
      </c>
      <c r="BC5" s="11">
        <f t="shared" si="10"/>
        <v>1.5251117538785168</v>
      </c>
      <c r="BD5" s="12">
        <f t="shared" si="10"/>
        <v>4.2334998685248486</v>
      </c>
      <c r="BE5" s="19">
        <f>SUM(BF5:BR5)</f>
        <v>99.999999999999986</v>
      </c>
      <c r="BF5" s="11">
        <f>BF4/$BE4*100</f>
        <v>36.810049486105825</v>
      </c>
      <c r="BG5" s="11">
        <f t="shared" ref="BG5:BR5" si="11">BG4/$BE4*100</f>
        <v>7.8797106966121051</v>
      </c>
      <c r="BH5" s="11">
        <f t="shared" si="11"/>
        <v>3.2356299961933765</v>
      </c>
      <c r="BI5" s="11">
        <f t="shared" si="11"/>
        <v>0.91358964598401216</v>
      </c>
      <c r="BJ5" s="11">
        <f t="shared" si="11"/>
        <v>6.6996574038827559</v>
      </c>
      <c r="BK5" s="11">
        <f t="shared" si="11"/>
        <v>3.9588884659307197</v>
      </c>
      <c r="BL5" s="11">
        <f t="shared" si="11"/>
        <v>10.772744575561477</v>
      </c>
      <c r="BM5" s="11">
        <f t="shared" si="11"/>
        <v>7.4990483441187665</v>
      </c>
      <c r="BN5" s="11">
        <f t="shared" si="11"/>
        <v>7.0041872858774266</v>
      </c>
      <c r="BO5" s="11">
        <f t="shared" si="11"/>
        <v>1.5226494099733536</v>
      </c>
      <c r="BP5" s="11">
        <f t="shared" si="11"/>
        <v>8.7933003425961171</v>
      </c>
      <c r="BQ5" s="11">
        <f t="shared" si="11"/>
        <v>3.311762466692044</v>
      </c>
      <c r="BR5" s="12">
        <f t="shared" si="11"/>
        <v>1.5987818804720211</v>
      </c>
      <c r="BS5" s="19">
        <f>SUM(BT5:CN5)</f>
        <v>99.999999999999972</v>
      </c>
      <c r="BT5" s="11">
        <f>BT4/$BS4*100</f>
        <v>6.3146434403919427</v>
      </c>
      <c r="BU5" s="11">
        <f t="shared" ref="BU5:CM5" si="12">BU4/$BS4*100</f>
        <v>15.487207403375066</v>
      </c>
      <c r="BV5" s="11">
        <f t="shared" si="12"/>
        <v>8.8187261839956452</v>
      </c>
      <c r="BW5" s="11">
        <f t="shared" si="12"/>
        <v>6.2057702776265646</v>
      </c>
      <c r="BX5" s="11">
        <f t="shared" si="12"/>
        <v>8.0293957539466518</v>
      </c>
      <c r="BY5" s="11">
        <f t="shared" si="12"/>
        <v>11.105062602068589</v>
      </c>
      <c r="BZ5" s="11">
        <f t="shared" si="12"/>
        <v>7.5939031028851387</v>
      </c>
      <c r="CA5" s="11">
        <f t="shared" si="12"/>
        <v>2.0958083832335328</v>
      </c>
      <c r="CB5" s="11">
        <f t="shared" si="12"/>
        <v>3.6744692433315187</v>
      </c>
      <c r="CC5" s="11">
        <f t="shared" si="12"/>
        <v>2.9940119760479043</v>
      </c>
      <c r="CD5" s="11">
        <f t="shared" si="12"/>
        <v>5.0081654872074033</v>
      </c>
      <c r="CE5" s="11">
        <f t="shared" si="12"/>
        <v>1.2792596624931956</v>
      </c>
      <c r="CF5" s="11">
        <f t="shared" si="12"/>
        <v>1.2248230811105063</v>
      </c>
      <c r="CG5" s="11">
        <f t="shared" si="12"/>
        <v>6.5323897659226997</v>
      </c>
      <c r="CH5" s="11">
        <f t="shared" si="12"/>
        <v>2.9940119760479043</v>
      </c>
      <c r="CI5" s="11">
        <f t="shared" si="12"/>
        <v>1.5242242787152966</v>
      </c>
      <c r="CJ5" s="11">
        <f t="shared" si="12"/>
        <v>3.5655960805661406</v>
      </c>
      <c r="CK5" s="11">
        <f t="shared" si="12"/>
        <v>1.4425694066412631</v>
      </c>
      <c r="CL5" s="11">
        <f t="shared" si="12"/>
        <v>0.78933043004899284</v>
      </c>
      <c r="CM5" s="11">
        <f t="shared" si="12"/>
        <v>2.4768644529123569</v>
      </c>
      <c r="CN5" s="11">
        <f>CN4/$BS4*100</f>
        <v>0.84376701143168209</v>
      </c>
      <c r="CO5" s="19">
        <f>SUM(CP5:CR5)</f>
        <v>100</v>
      </c>
      <c r="CP5" s="11">
        <f>CP4/$D4*100</f>
        <v>86.36363636363636</v>
      </c>
      <c r="CQ5" s="11">
        <f t="shared" ref="CQ5" si="13">CQ4/$D4*100</f>
        <v>11.261872455902306</v>
      </c>
      <c r="CR5" s="12">
        <f t="shared" ref="CR5" si="14">CR4/$D4*100</f>
        <v>2.3744911804613298</v>
      </c>
      <c r="CS5" s="19">
        <f>SUM(CT5:CU5)</f>
        <v>100</v>
      </c>
      <c r="CT5" s="11">
        <f>CT4/$CS4*100</f>
        <v>61.024844720496894</v>
      </c>
      <c r="CU5" s="11">
        <f>CU4/$CS4*100</f>
        <v>38.975155279503106</v>
      </c>
      <c r="CV5" s="19">
        <f>SUM(CW5:DN5)</f>
        <v>99.999999999999986</v>
      </c>
      <c r="CW5" s="11">
        <f>CW4/$CV4*100</f>
        <v>5.1588939331407344</v>
      </c>
      <c r="CX5" s="11">
        <f t="shared" ref="CX5:DN5" si="15">CX4/$CV4*100</f>
        <v>7.6764341725134138</v>
      </c>
      <c r="CY5" s="11">
        <f t="shared" si="15"/>
        <v>5.1588939331407344</v>
      </c>
      <c r="CZ5" s="11">
        <f t="shared" si="15"/>
        <v>2.2286421791167972</v>
      </c>
      <c r="DA5" s="11">
        <f t="shared" si="15"/>
        <v>3.7969459347915806</v>
      </c>
      <c r="DB5" s="11">
        <f t="shared" si="15"/>
        <v>7.0986380520016503</v>
      </c>
      <c r="DC5" s="11">
        <f t="shared" si="15"/>
        <v>7.1811803549319029</v>
      </c>
      <c r="DD5" s="11">
        <f t="shared" si="15"/>
        <v>1.9397441188609161</v>
      </c>
      <c r="DE5" s="11">
        <f t="shared" si="15"/>
        <v>1.4032191498142799</v>
      </c>
      <c r="DF5" s="11">
        <f t="shared" si="15"/>
        <v>4.7461824184894761</v>
      </c>
      <c r="DG5" s="11">
        <f t="shared" si="15"/>
        <v>8.3367725959554271</v>
      </c>
      <c r="DH5" s="11">
        <f t="shared" si="15"/>
        <v>7.5938918695831612</v>
      </c>
      <c r="DI5" s="11">
        <f t="shared" si="15"/>
        <v>4.0858439950474619</v>
      </c>
      <c r="DJ5" s="11">
        <f t="shared" si="15"/>
        <v>12.505158893933141</v>
      </c>
      <c r="DK5" s="11">
        <f t="shared" si="15"/>
        <v>12.670243499793642</v>
      </c>
      <c r="DL5" s="11">
        <f t="shared" si="15"/>
        <v>3.8382170862567069</v>
      </c>
      <c r="DM5" s="11">
        <f t="shared" si="15"/>
        <v>1.361947998349154</v>
      </c>
      <c r="DN5" s="12">
        <f t="shared" si="15"/>
        <v>3.2191498142798181</v>
      </c>
    </row>
    <row r="6" spans="2:118" x14ac:dyDescent="0.4">
      <c r="B6" s="13" t="s">
        <v>1485</v>
      </c>
      <c r="C6" s="14" t="s">
        <v>1493</v>
      </c>
      <c r="D6" s="15">
        <f>SUM(E6:J6)</f>
        <v>231</v>
      </c>
      <c r="E6" s="16">
        <f>COUNTIFS(小学生・中学生アンケート元データ!$M$2:$M$1475,クロス集計結果一覧!E$3,小学生・中学生アンケート元データ!$K$2:$K$1475,クロス集計結果一覧!$C6)</f>
        <v>90</v>
      </c>
      <c r="F6" s="16">
        <f>COUNTIFS(小学生・中学生アンケート元データ!$M$2:$M$1475,クロス集計結果一覧!F$3,小学生・中学生アンケート元データ!$K$2:$K$1475,クロス集計結果一覧!$C6)</f>
        <v>85</v>
      </c>
      <c r="G6" s="16">
        <f>COUNTIFS(小学生・中学生アンケート元データ!$M$2:$M$1475,クロス集計結果一覧!G$3,小学生・中学生アンケート元データ!$K$2:$K$1475,クロス集計結果一覧!$C6)</f>
        <v>45</v>
      </c>
      <c r="H6" s="16">
        <f>COUNTIFS(小学生・中学生アンケート元データ!$M$2:$M$1475,クロス集計結果一覧!H$3,小学生・中学生アンケート元データ!$K$2:$K$1475,クロス集計結果一覧!$C6)</f>
        <v>6</v>
      </c>
      <c r="I6" s="16">
        <f>COUNTIFS(小学生・中学生アンケート元データ!$M$2:$M$1475,クロス集計結果一覧!I$3,小学生・中学生アンケート元データ!$K$2:$K$1475,クロス集計結果一覧!$C6)</f>
        <v>4</v>
      </c>
      <c r="J6" s="17">
        <f>COUNTIFS(小学生・中学生アンケート元データ!$M$2:$M$1475,"",小学生・中学生アンケート元データ!$K$2:$K$1475,クロス集計結果一覧!$C6)</f>
        <v>1</v>
      </c>
      <c r="K6" s="15">
        <f>SUM(L6:Q6)</f>
        <v>231</v>
      </c>
      <c r="L6" s="16">
        <f>COUNTIFS(小学生・中学生アンケート元データ!$N$2:$N$1475,クロス集計結果一覧!L$3,小学生・中学生アンケート元データ!$K$2:$K$1475,クロス集計結果一覧!$C6)</f>
        <v>88</v>
      </c>
      <c r="M6" s="16">
        <f>COUNTIFS(小学生・中学生アンケート元データ!$N$2:$N$1475,クロス集計結果一覧!M$3,小学生・中学生アンケート元データ!$K$2:$K$1475,クロス集計結果一覧!$C6)</f>
        <v>83</v>
      </c>
      <c r="N6" s="16">
        <f>COUNTIFS(小学生・中学生アンケート元データ!$N$2:$N$1475,クロス集計結果一覧!N$3,小学生・中学生アンケート元データ!$K$2:$K$1475,クロス集計結果一覧!$C6)</f>
        <v>19</v>
      </c>
      <c r="O6" s="16">
        <f>COUNTIFS(小学生・中学生アンケート元データ!$N$2:$N$1475,クロス集計結果一覧!O$3,小学生・中学生アンケート元データ!$K$2:$K$1475,クロス集計結果一覧!$C6)</f>
        <v>13</v>
      </c>
      <c r="P6" s="16">
        <f>COUNTIFS(小学生・中学生アンケート元データ!$N$2:$N$1475,クロス集計結果一覧!P$3,小学生・中学生アンケート元データ!$K$2:$K$1475,クロス集計結果一覧!$C6)</f>
        <v>28</v>
      </c>
      <c r="Q6" s="17">
        <f>COUNTIFS(小学生・中学生アンケート元データ!$N$2:$N$1475,"",小学生・中学生アンケート元データ!$K$2:$K$1475,クロス集計結果一覧!$C6)</f>
        <v>0</v>
      </c>
      <c r="R6" s="15">
        <f>SUM(S6:U6)</f>
        <v>231</v>
      </c>
      <c r="S6" s="16">
        <f>COUNTIFS(小学生・中学生アンケート元データ!$O$2:$O$1475,"住んでいたい　→問６ー１へ",小学生・中学生アンケート元データ!$K$2:$K$1475,クロス集計結果一覧!$C6)</f>
        <v>134</v>
      </c>
      <c r="T6" s="16">
        <f>COUNTIFS(小学生・中学生アンケート元データ!$O$2:$O$1475,"住んでいたくない　→問６－２へ",小学生・中学生アンケート元データ!$K$2:$K$1475,クロス集計結果一覧!$C6)</f>
        <v>97</v>
      </c>
      <c r="U6" s="17">
        <f>COUNTIFS(小学生・中学生アンケート元データ!$O$2:$O$1475,"",小学生・中学生アンケート元データ!$K$2:$K$1475,クロス集計結果一覧!$C6)</f>
        <v>0</v>
      </c>
      <c r="V6" s="15">
        <f>SUM(W6:AC6)</f>
        <v>134</v>
      </c>
      <c r="W6" s="16">
        <f>COUNTIFS(小学生・中学生アンケート元データ!$P$2:$P$1475,クロス集計結果一覧!W$3,小学生・中学生アンケート元データ!$K$2:$K$1475,クロス集計結果一覧!$C6)</f>
        <v>16</v>
      </c>
      <c r="X6" s="16">
        <f>COUNTIFS(小学生・中学生アンケート元データ!$P$2:$P$1475,クロス集計結果一覧!X$3,小学生・中学生アンケート元データ!$K$2:$K$1475,クロス集計結果一覧!$C6)</f>
        <v>65</v>
      </c>
      <c r="Y6" s="16">
        <f>COUNTIFS(小学生・中学生アンケート元データ!$P$2:$P$1475,クロス集計結果一覧!Y$3,小学生・中学生アンケート元データ!$K$2:$K$1475,クロス集計結果一覧!$C6)</f>
        <v>11</v>
      </c>
      <c r="Z6" s="16">
        <f>COUNTIFS(小学生・中学生アンケート元データ!$P$2:$P$1475,クロス集計結果一覧!Z$3,小学生・中学生アンケート元データ!$K$2:$K$1475,クロス集計結果一覧!$C6)</f>
        <v>1</v>
      </c>
      <c r="AA6" s="16">
        <f>COUNTIFS(小学生・中学生アンケート元データ!$P$2:$P$1475,クロス集計結果一覧!AA$3,小学生・中学生アンケート元データ!$K$2:$K$1475,クロス集計結果一覧!$C6)</f>
        <v>15</v>
      </c>
      <c r="AB6" s="16">
        <f>COUNTIFS(小学生・中学生アンケート元データ!$P$2:$P$1475,クロス集計結果一覧!AB$3,小学生・中学生アンケート元データ!$K$2:$K$1475,クロス集計結果一覧!$C6)</f>
        <v>19</v>
      </c>
      <c r="AC6" s="25">
        <f>S6-SUM(W6:AB6)</f>
        <v>7</v>
      </c>
      <c r="AD6" s="15">
        <f>SUM(AE6:AK6)</f>
        <v>97</v>
      </c>
      <c r="AE6" s="16">
        <f>COUNTIFS(小学生・中学生アンケート元データ!$Q$2:$Q$1475,クロス集計結果一覧!AE$3,小学生・中学生アンケート元データ!$K$2:$K$1475,クロス集計結果一覧!$C6)</f>
        <v>14</v>
      </c>
      <c r="AF6" s="16">
        <f>COUNTIFS(小学生・中学生アンケート元データ!$Q$2:$Q$1475,クロス集計結果一覧!AF$3,小学生・中学生アンケート元データ!$K$2:$K$1475,クロス集計結果一覧!$C6)</f>
        <v>28</v>
      </c>
      <c r="AG6" s="16">
        <f>COUNTIFS(小学生・中学生アンケート元データ!$Q$2:$Q$1475,クロス集計結果一覧!AG$3,小学生・中学生アンケート元データ!$K$2:$K$1475,クロス集計結果一覧!$C6)</f>
        <v>8</v>
      </c>
      <c r="AH6" s="16">
        <f>COUNTIFS(小学生・中学生アンケート元データ!$Q$2:$Q$1475,クロス集計結果一覧!AH$3,小学生・中学生アンケート元データ!$K$2:$K$1475,クロス集計結果一覧!$C6)</f>
        <v>11</v>
      </c>
      <c r="AI6" s="16">
        <f>COUNTIFS(小学生・中学生アンケート元データ!$Q$2:$Q$1475,クロス集計結果一覧!AI$3,小学生・中学生アンケート元データ!$K$2:$K$1475,クロス集計結果一覧!$C6)</f>
        <v>0</v>
      </c>
      <c r="AJ6" s="16">
        <f>COUNTIFS(小学生・中学生アンケート元データ!$Q$2:$Q$1475,クロス集計結果一覧!AJ$3,小学生・中学生アンケート元データ!$K$2:$K$1475,クロス集計結果一覧!$C6)</f>
        <v>18</v>
      </c>
      <c r="AK6" s="25">
        <f>T6-SUM(AE6:AJ6)</f>
        <v>18</v>
      </c>
      <c r="AL6" s="15">
        <f>SUM(AM6:BD6)</f>
        <v>606</v>
      </c>
      <c r="AM6" s="16">
        <f>COUNTIFS(小学生・中学生アンケート元データ!$K$2:$K$1475,クロス集計結果一覧!$C6,小学生・中学生アンケート元データ!$R$2:$R$1475,クロス集計結果一覧!AM$3)+COUNTIFS(小学生・中学生アンケート元データ!$K$2:$K$1475,クロス集計結果一覧!$C6,小学生・中学生アンケート元データ!$S$2:$S$1475,クロス集計結果一覧!AM$3)+COUNTIFS(小学生・中学生アンケート元データ!$K$2:$K$1475,クロス集計結果一覧!$C6,小学生・中学生アンケート元データ!$T$2:$T$1475,クロス集計結果一覧!AM$3)</f>
        <v>50</v>
      </c>
      <c r="AN6" s="16">
        <f>COUNTIFS(小学生・中学生アンケート元データ!$K$2:$K$1475,クロス集計結果一覧!$C6,小学生・中学生アンケート元データ!$R$2:$R$1475,クロス集計結果一覧!AN$3)+COUNTIFS(小学生・中学生アンケート元データ!$K$2:$K$1475,クロス集計結果一覧!$C6,小学生・中学生アンケート元データ!$S$2:$S$1475,クロス集計結果一覧!AN$3)+COUNTIFS(小学生・中学生アンケート元データ!$K$2:$K$1475,クロス集計結果一覧!$C6,小学生・中学生アンケート元データ!$T$2:$T$1475,クロス集計結果一覧!AN$3)</f>
        <v>38</v>
      </c>
      <c r="AO6" s="16">
        <f>COUNTIFS(小学生・中学生アンケート元データ!$K$2:$K$1475,クロス集計結果一覧!$C6,小学生・中学生アンケート元データ!$R$2:$R$1475,クロス集計結果一覧!AO$3)+COUNTIFS(小学生・中学生アンケート元データ!$K$2:$K$1475,クロス集計結果一覧!$C6,小学生・中学生アンケート元データ!$S$2:$S$1475,クロス集計結果一覧!AO$3)+COUNTIFS(小学生・中学生アンケート元データ!$K$2:$K$1475,クロス集計結果一覧!$C6,小学生・中学生アンケート元データ!$T$2:$T$1475,クロス集計結果一覧!AO$3)</f>
        <v>74</v>
      </c>
      <c r="AP6" s="16">
        <f>COUNTIFS(小学生・中学生アンケート元データ!$K$2:$K$1475,クロス集計結果一覧!$C6,小学生・中学生アンケート元データ!$R$2:$R$1475,クロス集計結果一覧!AP$3)+COUNTIFS(小学生・中学生アンケート元データ!$K$2:$K$1475,クロス集計結果一覧!$C6,小学生・中学生アンケート元データ!$S$2:$S$1475,クロス集計結果一覧!AP$3)+COUNTIFS(小学生・中学生アンケート元データ!$K$2:$K$1475,クロス集計結果一覧!$C6,小学生・中学生アンケート元データ!$T$2:$T$1475,クロス集計結果一覧!AP$3)</f>
        <v>119</v>
      </c>
      <c r="AQ6" s="16">
        <f>COUNTIFS(小学生・中学生アンケート元データ!$K$2:$K$1475,クロス集計結果一覧!$C6,小学生・中学生アンケート元データ!$R$2:$R$1475,クロス集計結果一覧!AQ$3)+COUNTIFS(小学生・中学生アンケート元データ!$K$2:$K$1475,クロス集計結果一覧!$C6,小学生・中学生アンケート元データ!$S$2:$S$1475,クロス集計結果一覧!AQ$3)+COUNTIFS(小学生・中学生アンケート元データ!$K$2:$K$1475,クロス集計結果一覧!$C6,小学生・中学生アンケート元データ!$T$2:$T$1475,クロス集計結果一覧!AQ$3)</f>
        <v>21</v>
      </c>
      <c r="AR6" s="16">
        <f>COUNTIFS(小学生・中学生アンケート元データ!$K$2:$K$1475,クロス集計結果一覧!$C6,小学生・中学生アンケート元データ!$R$2:$R$1475,クロス集計結果一覧!AR$3)+COUNTIFS(小学生・中学生アンケート元データ!$K$2:$K$1475,クロス集計結果一覧!$C6,小学生・中学生アンケート元データ!$S$2:$S$1475,クロス集計結果一覧!AR$3)+COUNTIFS(小学生・中学生アンケート元データ!$K$2:$K$1475,クロス集計結果一覧!$C6,小学生・中学生アンケート元データ!$T$2:$T$1475,クロス集計結果一覧!AR$3)</f>
        <v>54</v>
      </c>
      <c r="AS6" s="16">
        <f>COUNTIFS(小学生・中学生アンケート元データ!$K$2:$K$1475,クロス集計結果一覧!$C6,小学生・中学生アンケート元データ!$R$2:$R$1475,クロス集計結果一覧!AS$3)+COUNTIFS(小学生・中学生アンケート元データ!$K$2:$K$1475,クロス集計結果一覧!$C6,小学生・中学生アンケート元データ!$S$2:$S$1475,クロス集計結果一覧!AS$3)+COUNTIFS(小学生・中学生アンケート元データ!$K$2:$K$1475,クロス集計結果一覧!$C6,小学生・中学生アンケート元データ!$T$2:$T$1475,クロス集計結果一覧!AS$3)</f>
        <v>26</v>
      </c>
      <c r="AT6" s="16">
        <f>COUNTIFS(小学生・中学生アンケート元データ!$K$2:$K$1475,クロス集計結果一覧!$C6,小学生・中学生アンケート元データ!$R$2:$R$1475,クロス集計結果一覧!AT$3)+COUNTIFS(小学生・中学生アンケート元データ!$K$2:$K$1475,クロス集計結果一覧!$C6,小学生・中学生アンケート元データ!$S$2:$S$1475,クロス集計結果一覧!AT$3)+COUNTIFS(小学生・中学生アンケート元データ!$K$2:$K$1475,クロス集計結果一覧!$C6,小学生・中学生アンケート元データ!$T$2:$T$1475,クロス集計結果一覧!AT$3)</f>
        <v>21</v>
      </c>
      <c r="AU6" s="16">
        <f>COUNTIFS(小学生・中学生アンケート元データ!$K$2:$K$1475,クロス集計結果一覧!$C6,小学生・中学生アンケート元データ!$R$2:$R$1475,クロス集計結果一覧!AU$3)+COUNTIFS(小学生・中学生アンケート元データ!$K$2:$K$1475,クロス集計結果一覧!$C6,小学生・中学生アンケート元データ!$S$2:$S$1475,クロス集計結果一覧!AU$3)+COUNTIFS(小学生・中学生アンケート元データ!$K$2:$K$1475,クロス集計結果一覧!$C6,小学生・中学生アンケート元データ!$T$2:$T$1475,クロス集計結果一覧!AU$3)</f>
        <v>13</v>
      </c>
      <c r="AV6" s="16">
        <f>COUNTIFS(小学生・中学生アンケート元データ!$K$2:$K$1475,クロス集計結果一覧!$C6,小学生・中学生アンケート元データ!$R$2:$R$1475,クロス集計結果一覧!AV$3)+COUNTIFS(小学生・中学生アンケート元データ!$K$2:$K$1475,クロス集計結果一覧!$C6,小学生・中学生アンケート元データ!$S$2:$S$1475,クロス集計結果一覧!AV$3)+COUNTIFS(小学生・中学生アンケート元データ!$K$2:$K$1475,クロス集計結果一覧!$C6,小学生・中学生アンケート元データ!$T$2:$T$1475,クロス集計結果一覧!AV$3)</f>
        <v>9</v>
      </c>
      <c r="AW6" s="16">
        <f>COUNTIFS(小学生・中学生アンケート元データ!$K$2:$K$1475,クロス集計結果一覧!$C6,小学生・中学生アンケート元データ!$R$2:$R$1475,クロス集計結果一覧!AW$3)+COUNTIFS(小学生・中学生アンケート元データ!$K$2:$K$1475,クロス集計結果一覧!$C6,小学生・中学生アンケート元データ!$S$2:$S$1475,クロス集計結果一覧!AW$3)+COUNTIFS(小学生・中学生アンケート元データ!$K$2:$K$1475,クロス集計結果一覧!$C6,小学生・中学生アンケート元データ!$T$2:$T$1475,クロス集計結果一覧!AW$3)</f>
        <v>8</v>
      </c>
      <c r="AX6" s="16">
        <f>COUNTIFS(小学生・中学生アンケート元データ!$K$2:$K$1475,クロス集計結果一覧!$C6,小学生・中学生アンケート元データ!$R$2:$R$1475,クロス集計結果一覧!AX$3)+COUNTIFS(小学生・中学生アンケート元データ!$K$2:$K$1475,クロス集計結果一覧!$C6,小学生・中学生アンケート元データ!$S$2:$S$1475,クロス集計結果一覧!AX$3)+COUNTIFS(小学生・中学生アンケート元データ!$K$2:$K$1475,クロス集計結果一覧!$C6,小学生・中学生アンケート元データ!$T$2:$T$1475,クロス集計結果一覧!AX$3)</f>
        <v>45</v>
      </c>
      <c r="AY6" s="16">
        <f>COUNTIFS(小学生・中学生アンケート元データ!$K$2:$K$1475,クロス集計結果一覧!$C6,小学生・中学生アンケート元データ!$R$2:$R$1475,クロス集計結果一覧!AY$3)+COUNTIFS(小学生・中学生アンケート元データ!$K$2:$K$1475,クロス集計結果一覧!$C6,小学生・中学生アンケート元データ!$S$2:$S$1475,クロス集計結果一覧!AY$3)+COUNTIFS(小学生・中学生アンケート元データ!$K$2:$K$1475,クロス集計結果一覧!$C6,小学生・中学生アンケート元データ!$T$2:$T$1475,クロス集計結果一覧!AY$3)</f>
        <v>0</v>
      </c>
      <c r="AZ6" s="16">
        <f>COUNTIFS(小学生・中学生アンケート元データ!$K$2:$K$1475,クロス集計結果一覧!$C6,小学生・中学生アンケート元データ!$R$2:$R$1475,クロス集計結果一覧!AZ$3)+COUNTIFS(小学生・中学生アンケート元データ!$K$2:$K$1475,クロス集計結果一覧!$C6,小学生・中学生アンケート元データ!$S$2:$S$1475,クロス集計結果一覧!AZ$3)+COUNTIFS(小学生・中学生アンケート元データ!$K$2:$K$1475,クロス集計結果一覧!$C6,小学生・中学生アンケート元データ!$T$2:$T$1475,クロス集計結果一覧!AZ$3)</f>
        <v>17</v>
      </c>
      <c r="BA6" s="16">
        <f>COUNTIFS(小学生・中学生アンケート元データ!$K$2:$K$1475,クロス集計結果一覧!$C6,小学生・中学生アンケート元データ!$R$2:$R$1475,クロス集計結果一覧!BA$3)+COUNTIFS(小学生・中学生アンケート元データ!$K$2:$K$1475,クロス集計結果一覧!$C6,小学生・中学生アンケート元データ!$S$2:$S$1475,クロス集計結果一覧!BA$3)+COUNTIFS(小学生・中学生アンケート元データ!$K$2:$K$1475,クロス集計結果一覧!$C6,小学生・中学生アンケート元データ!$T$2:$T$1475,クロス集計結果一覧!BA$3)</f>
        <v>59</v>
      </c>
      <c r="BB6" s="16">
        <f>COUNTIFS(小学生・中学生アンケート元データ!$K$2:$K$1475,クロス集計結果一覧!$C6,小学生・中学生アンケート元データ!$R$2:$R$1475,クロス集計結果一覧!BB$3)+COUNTIFS(小学生・中学生アンケート元データ!$K$2:$K$1475,クロス集計結果一覧!$C6,小学生・中学生アンケート元データ!$S$2:$S$1475,クロス集計結果一覧!BB$3)+COUNTIFS(小学生・中学生アンケート元データ!$K$2:$K$1475,クロス集計結果一覧!$C6,小学生・中学生アンケート元データ!$T$2:$T$1475,クロス集計結果一覧!BB$3)</f>
        <v>20</v>
      </c>
      <c r="BC6" s="16">
        <f>COUNTIFS(小学生・中学生アンケート元データ!$K$2:$K$1475,クロス集計結果一覧!$C6,小学生・中学生アンケート元データ!$R$2:$R$1475,クロス集計結果一覧!BC$3)+COUNTIFS(小学生・中学生アンケート元データ!$K$2:$K$1475,クロス集計結果一覧!$C6,小学生・中学生アンケート元データ!$S$2:$S$1475,クロス集計結果一覧!BC$3)+COUNTIFS(小学生・中学生アンケート元データ!$K$2:$K$1475,クロス集計結果一覧!$C6,小学生・中学生アンケート元データ!$T$2:$T$1475,クロス集計結果一覧!BC$3)</f>
        <v>6</v>
      </c>
      <c r="BD6" s="17">
        <f>COUNTIFS(小学生・中学生アンケート元データ!$K$2:$K$1475,クロス集計結果一覧!$C6,小学生・中学生アンケート元データ!$R$2:$R$1475,クロス集計結果一覧!BD$3)+COUNTIFS(小学生・中学生アンケート元データ!$K$2:$K$1475,クロス集計結果一覧!$C6,小学生・中学生アンケート元データ!$S$2:$S$1475,クロス集計結果一覧!BD$3)+COUNTIFS(小学生・中学生アンケート元データ!$K$2:$K$1475,クロス集計結果一覧!$C6,小学生・中学生アンケート元データ!$T$2:$T$1475,クロス集計結果一覧!BD$3)</f>
        <v>26</v>
      </c>
      <c r="BE6" s="15">
        <f>SUM(BF6:BR6)</f>
        <v>427</v>
      </c>
      <c r="BF6" s="16">
        <f>COUNTIFS(小学生・中学生アンケート元データ!$K$2:$K$1475,クロス集計結果一覧!$C6,小学生・中学生アンケート元データ!$U$2:$U$1475,クロス集計結果一覧!BF$3)+COUNTIFS(小学生・中学生アンケート元データ!$K$2:$K$1475,クロス集計結果一覧!$C6,小学生・中学生アンケート元データ!$V$2:$V$1475,クロス集計結果一覧!BF$3)</f>
        <v>163</v>
      </c>
      <c r="BG6" s="16">
        <f>COUNTIFS(小学生・中学生アンケート元データ!$K$2:$K$1475,クロス集計結果一覧!$C6,小学生・中学生アンケート元データ!$U$2:$U$1475,クロス集計結果一覧!BG$3)+COUNTIFS(小学生・中学生アンケート元データ!$K$2:$K$1475,クロス集計結果一覧!$C6,小学生・中学生アンケート元データ!$V$2:$V$1475,クロス集計結果一覧!BG$3)</f>
        <v>35</v>
      </c>
      <c r="BH6" s="16">
        <f>COUNTIFS(小学生・中学生アンケート元データ!$K$2:$K$1475,クロス集計結果一覧!$C6,小学生・中学生アンケート元データ!$U$2:$U$1475,クロス集計結果一覧!BH$3)+COUNTIFS(小学生・中学生アンケート元データ!$K$2:$K$1475,クロス集計結果一覧!$C6,小学生・中学生アンケート元データ!$V$2:$V$1475,クロス集計結果一覧!BH$3)</f>
        <v>12</v>
      </c>
      <c r="BI6" s="16">
        <f>COUNTIFS(小学生・中学生アンケート元データ!$K$2:$K$1475,クロス集計結果一覧!$C6,小学生・中学生アンケート元データ!$U$2:$U$1475,クロス集計結果一覧!BI$3)+COUNTIFS(小学生・中学生アンケート元データ!$K$2:$K$1475,クロス集計結果一覧!$C6,小学生・中学生アンケート元データ!$V$2:$V$1475,クロス集計結果一覧!BI$3)</f>
        <v>5</v>
      </c>
      <c r="BJ6" s="16">
        <f>COUNTIFS(小学生・中学生アンケート元データ!$K$2:$K$1475,クロス集計結果一覧!$C6,小学生・中学生アンケート元データ!$U$2:$U$1475,クロス集計結果一覧!BJ$3)+COUNTIFS(小学生・中学生アンケート元データ!$K$2:$K$1475,クロス集計結果一覧!$C6,小学生・中学生アンケート元データ!$V$2:$V$1475,クロス集計結果一覧!BJ$3)</f>
        <v>25</v>
      </c>
      <c r="BK6" s="16">
        <f>COUNTIFS(小学生・中学生アンケート元データ!$K$2:$K$1475,クロス集計結果一覧!$C6,小学生・中学生アンケート元データ!$U$2:$U$1475,クロス集計結果一覧!BK$3)+COUNTIFS(小学生・中学生アンケート元データ!$K$2:$K$1475,クロス集計結果一覧!$C6,小学生・中学生アンケート元データ!$V$2:$V$1475,クロス集計結果一覧!BK$3)</f>
        <v>23</v>
      </c>
      <c r="BL6" s="16">
        <f>COUNTIFS(小学生・中学生アンケート元データ!$K$2:$K$1475,クロス集計結果一覧!$C6,小学生・中学生アンケート元データ!$U$2:$U$1475,クロス集計結果一覧!BL$3)+COUNTIFS(小学生・中学生アンケート元データ!$K$2:$K$1475,クロス集計結果一覧!$C6,小学生・中学生アンケート元データ!$V$2:$V$1475,クロス集計結果一覧!BL$3)</f>
        <v>47</v>
      </c>
      <c r="BM6" s="16">
        <f>COUNTIFS(小学生・中学生アンケート元データ!$K$2:$K$1475,クロス集計結果一覧!$C6,小学生・中学生アンケート元データ!$U$2:$U$1475,クロス集計結果一覧!BM$3)+COUNTIFS(小学生・中学生アンケート元データ!$K$2:$K$1475,クロス集計結果一覧!$C6,小学生・中学生アンケート元データ!$V$2:$V$1475,クロス集計結果一覧!BM$3)</f>
        <v>25</v>
      </c>
      <c r="BN6" s="16">
        <f>COUNTIFS(小学生・中学生アンケート元データ!$K$2:$K$1475,クロス集計結果一覧!$C6,小学生・中学生アンケート元データ!$U$2:$U$1475,クロス集計結果一覧!BN$3)+COUNTIFS(小学生・中学生アンケート元データ!$K$2:$K$1475,クロス集計結果一覧!$C6,小学生・中学生アンケート元データ!$V$2:$V$1475,クロス集計結果一覧!BN$3)</f>
        <v>22</v>
      </c>
      <c r="BO6" s="16">
        <f>COUNTIFS(小学生・中学生アンケート元データ!$K$2:$K$1475,クロス集計結果一覧!$C6,小学生・中学生アンケート元データ!$U$2:$U$1475,クロス集計結果一覧!BO$3)+COUNTIFS(小学生・中学生アンケート元データ!$K$2:$K$1475,クロス集計結果一覧!$C6,小学生・中学生アンケート元データ!$V$2:$V$1475,クロス集計結果一覧!BO$3)</f>
        <v>4</v>
      </c>
      <c r="BP6" s="16">
        <f>COUNTIFS(小学生・中学生アンケート元データ!$K$2:$K$1475,クロス集計結果一覧!$C6,小学生・中学生アンケート元データ!$U$2:$U$1475,クロス集計結果一覧!BP$3)+COUNTIFS(小学生・中学生アンケート元データ!$K$2:$K$1475,クロス集計結果一覧!$C6,小学生・中学生アンケート元データ!$V$2:$V$1475,クロス集計結果一覧!BP$3)</f>
        <v>43</v>
      </c>
      <c r="BQ6" s="16">
        <f>COUNTIFS(小学生・中学生アンケート元データ!$K$2:$K$1475,クロス集計結果一覧!$C6,小学生・中学生アンケート元データ!$U$2:$U$1475,クロス集計結果一覧!BQ$3)+COUNTIFS(小学生・中学生アンケート元データ!$K$2:$K$1475,クロス集計結果一覧!$C6,小学生・中学生アンケート元データ!$V$2:$V$1475,クロス集計結果一覧!BQ$3)</f>
        <v>13</v>
      </c>
      <c r="BR6" s="17">
        <f>COUNTIFS(小学生・中学生アンケート元データ!$K$2:$K$1475,クロス集計結果一覧!$C6,小学生・中学生アンケート元データ!$U$2:$U$1475,"*その他*")+COUNTIFS(小学生・中学生アンケート元データ!$K$2:$K$1475,クロス集計結果一覧!$C6,小学生・中学生アンケート元データ!$V$2:$V$1475,"*その他*")</f>
        <v>10</v>
      </c>
      <c r="BS6" s="15">
        <f>SUM(BT6:CN6)</f>
        <v>600</v>
      </c>
      <c r="BT6" s="16">
        <f>COUNTIFS(小学生・中学生アンケート元データ!$K$2:$K$1475,クロス集計結果一覧!$C6,小学生・中学生アンケート元データ!$W$2:$W$1475,クロス集計結果一覧!BT$3)+COUNTIFS(小学生・中学生アンケート元データ!$K$2:$K$1475,クロス集計結果一覧!$C6,小学生・中学生アンケート元データ!$X$2:$X$1475,クロス集計結果一覧!BT$3)+COUNTIFS(小学生・中学生アンケート元データ!$K$2:$K$1475,クロス集計結果一覧!$C6,小学生・中学生アンケート元データ!$Y$2:$Y$1475,クロス集計結果一覧!BT$3)</f>
        <v>40</v>
      </c>
      <c r="BU6" s="16">
        <f>COUNTIFS(小学生・中学生アンケート元データ!$K$2:$K$1475,クロス集計結果一覧!$C6,小学生・中学生アンケート元データ!$W$2:$W$1475,クロス集計結果一覧!BU$3)+COUNTIFS(小学生・中学生アンケート元データ!$K$2:$K$1475,クロス集計結果一覧!$C6,小学生・中学生アンケート元データ!$X$2:$X$1475,クロス集計結果一覧!BU$3)+COUNTIFS(小学生・中学生アンケート元データ!$K$2:$K$1475,クロス集計結果一覧!$C6,小学生・中学生アンケート元データ!$Y$2:$Y$1475,クロス集計結果一覧!BU$3)</f>
        <v>96</v>
      </c>
      <c r="BV6" s="16">
        <f>COUNTIFS(小学生・中学生アンケート元データ!$K$2:$K$1475,クロス集計結果一覧!$C6,小学生・中学生アンケート元データ!$W$2:$W$1475,クロス集計結果一覧!BV$3)+COUNTIFS(小学生・中学生アンケート元データ!$K$2:$K$1475,クロス集計結果一覧!$C6,小学生・中学生アンケート元データ!$X$2:$X$1475,クロス集計結果一覧!BV$3)+COUNTIFS(小学生・中学生アンケート元データ!$K$2:$K$1475,クロス集計結果一覧!$C6,小学生・中学生アンケート元データ!$Y$2:$Y$1475,クロス集計結果一覧!BV$3)</f>
        <v>59</v>
      </c>
      <c r="BW6" s="16">
        <f>COUNTIFS(小学生・中学生アンケート元データ!$K$2:$K$1475,クロス集計結果一覧!$C6,小学生・中学生アンケート元データ!$W$2:$W$1475,クロス集計結果一覧!BW$3)+COUNTIFS(小学生・中学生アンケート元データ!$K$2:$K$1475,クロス集計結果一覧!$C6,小学生・中学生アンケート元データ!$X$2:$X$1475,クロス集計結果一覧!BW$3)+COUNTIFS(小学生・中学生アンケート元データ!$K$2:$K$1475,クロス集計結果一覧!$C6,小学生・中学生アンケート元データ!$Y$2:$Y$1475,クロス集計結果一覧!BW$3)</f>
        <v>35</v>
      </c>
      <c r="BX6" s="16">
        <f>COUNTIFS(小学生・中学生アンケート元データ!$K$2:$K$1475,クロス集計結果一覧!$C6,小学生・中学生アンケート元データ!$W$2:$W$1475,クロス集計結果一覧!BX$3)+COUNTIFS(小学生・中学生アンケート元データ!$K$2:$K$1475,クロス集計結果一覧!$C6,小学生・中学生アンケート元データ!$X$2:$X$1475,クロス集計結果一覧!BX$3)+COUNTIFS(小学生・中学生アンケート元データ!$K$2:$K$1475,クロス集計結果一覧!$C6,小学生・中学生アンケート元データ!$Y$2:$Y$1475,クロス集計結果一覧!BX$3)</f>
        <v>53</v>
      </c>
      <c r="BY6" s="16">
        <f>COUNTIFS(小学生・中学生アンケート元データ!$K$2:$K$1475,クロス集計結果一覧!$C6,小学生・中学生アンケート元データ!$W$2:$W$1475,クロス集計結果一覧!BY$3)+COUNTIFS(小学生・中学生アンケート元データ!$K$2:$K$1475,クロス集計結果一覧!$C6,小学生・中学生アンケート元データ!$X$2:$X$1475,クロス集計結果一覧!BY$3)+COUNTIFS(小学生・中学生アンケート元データ!$K$2:$K$1475,クロス集計結果一覧!$C6,小学生・中学生アンケート元データ!$Y$2:$Y$1475,クロス集計結果一覧!BY$3)</f>
        <v>77</v>
      </c>
      <c r="BZ6" s="16">
        <f>COUNTIFS(小学生・中学生アンケート元データ!$K$2:$K$1475,クロス集計結果一覧!$C6,小学生・中学生アンケート元データ!$W$2:$W$1475,クロス集計結果一覧!BZ$3)+COUNTIFS(小学生・中学生アンケート元データ!$K$2:$K$1475,クロス集計結果一覧!$C6,小学生・中学生アンケート元データ!$X$2:$X$1475,クロス集計結果一覧!BZ$3)+COUNTIFS(小学生・中学生アンケート元データ!$K$2:$K$1475,クロス集計結果一覧!$C6,小学生・中学生アンケート元データ!$Y$2:$Y$1475,クロス集計結果一覧!BZ$3)</f>
        <v>36</v>
      </c>
      <c r="CA6" s="16">
        <f>COUNTIFS(小学生・中学生アンケート元データ!$K$2:$K$1475,クロス集計結果一覧!$C6,小学生・中学生アンケート元データ!$W$2:$W$1475,クロス集計結果一覧!CA$3)+COUNTIFS(小学生・中学生アンケート元データ!$K$2:$K$1475,クロス集計結果一覧!$C6,小学生・中学生アンケート元データ!$X$2:$X$1475,クロス集計結果一覧!CA$3)+COUNTIFS(小学生・中学生アンケート元データ!$K$2:$K$1475,クロス集計結果一覧!$C6,小学生・中学生アンケート元データ!$Y$2:$Y$1475,クロス集計結果一覧!CA$3)</f>
        <v>7</v>
      </c>
      <c r="CB6" s="16">
        <f>COUNTIFS(小学生・中学生アンケート元データ!$K$2:$K$1475,クロス集計結果一覧!$C6,小学生・中学生アンケート元データ!$W$2:$W$1475,クロス集計結果一覧!CB$3)+COUNTIFS(小学生・中学生アンケート元データ!$K$2:$K$1475,クロス集計結果一覧!$C6,小学生・中学生アンケート元データ!$X$2:$X$1475,クロス集計結果一覧!CB$3)+COUNTIFS(小学生・中学生アンケート元データ!$K$2:$K$1475,クロス集計結果一覧!$C6,小学生・中学生アンケート元データ!$Y$2:$Y$1475,クロス集計結果一覧!CB$3)</f>
        <v>24</v>
      </c>
      <c r="CC6" s="16">
        <f>COUNTIFS(小学生・中学生アンケート元データ!$K$2:$K$1475,クロス集計結果一覧!$C6,小学生・中学生アンケート元データ!$W$2:$W$1475,クロス集計結果一覧!CC$3)+COUNTIFS(小学生・中学生アンケート元データ!$K$2:$K$1475,クロス集計結果一覧!$C6,小学生・中学生アンケート元データ!$X$2:$X$1475,クロス集計結果一覧!CC$3)+COUNTIFS(小学生・中学生アンケート元データ!$K$2:$K$1475,クロス集計結果一覧!$C6,小学生・中学生アンケート元データ!$Y$2:$Y$1475,クロス集計結果一覧!CC$3)</f>
        <v>18</v>
      </c>
      <c r="CD6" s="16">
        <f>COUNTIFS(小学生・中学生アンケート元データ!$K$2:$K$1475,クロス集計結果一覧!$C6,小学生・中学生アンケート元データ!$W$2:$W$1475,クロス集計結果一覧!CD$3)+COUNTIFS(小学生・中学生アンケート元データ!$K$2:$K$1475,クロス集計結果一覧!$C6,小学生・中学生アンケート元データ!$X$2:$X$1475,クロス集計結果一覧!CD$3)+COUNTIFS(小学生・中学生アンケート元データ!$K$2:$K$1475,クロス集計結果一覧!$C6,小学生・中学生アンケート元データ!$Y$2:$Y$1475,クロス集計結果一覧!CD$3)</f>
        <v>31</v>
      </c>
      <c r="CE6" s="16">
        <f>COUNTIFS(小学生・中学生アンケート元データ!$K$2:$K$1475,クロス集計結果一覧!$C6,小学生・中学生アンケート元データ!$W$2:$W$1475,クロス集計結果一覧!CE$3)+COUNTIFS(小学生・中学生アンケート元データ!$K$2:$K$1475,クロス集計結果一覧!$C6,小学生・中学生アンケート元データ!$X$2:$X$1475,クロス集計結果一覧!CE$3)+COUNTIFS(小学生・中学生アンケート元データ!$K$2:$K$1475,クロス集計結果一覧!$C6,小学生・中学生アンケート元データ!$Y$2:$Y$1475,クロス集計結果一覧!CE$3)</f>
        <v>3</v>
      </c>
      <c r="CF6" s="16">
        <f>COUNTIFS(小学生・中学生アンケート元データ!$K$2:$K$1475,クロス集計結果一覧!$C6,小学生・中学生アンケート元データ!$W$2:$W$1475,クロス集計結果一覧!CF$3)+COUNTIFS(小学生・中学生アンケート元データ!$K$2:$K$1475,クロス集計結果一覧!$C6,小学生・中学生アンケート元データ!$X$2:$X$1475,クロス集計結果一覧!CF$3)+COUNTIFS(小学生・中学生アンケート元データ!$K$2:$K$1475,クロス集計結果一覧!$C6,小学生・中学生アンケート元データ!$Y$2:$Y$1475,クロス集計結果一覧!CF$3)</f>
        <v>10</v>
      </c>
      <c r="CG6" s="16">
        <f>COUNTIFS(小学生・中学生アンケート元データ!$K$2:$K$1475,クロス集計結果一覧!$C6,小学生・中学生アンケート元データ!$W$2:$W$1475,クロス集計結果一覧!CG$3)+COUNTIFS(小学生・中学生アンケート元データ!$K$2:$K$1475,クロス集計結果一覧!$C6,小学生・中学生アンケート元データ!$X$2:$X$1475,クロス集計結果一覧!CG$3)+COUNTIFS(小学生・中学生アンケート元データ!$K$2:$K$1475,クロス集計結果一覧!$C6,小学生・中学生アンケート元データ!$Y$2:$Y$1475,クロス集計結果一覧!CG$3)</f>
        <v>33</v>
      </c>
      <c r="CH6" s="16">
        <f>COUNTIFS(小学生・中学生アンケート元データ!$K$2:$K$1475,クロス集計結果一覧!$C6,小学生・中学生アンケート元データ!$W$2:$W$1475,クロス集計結果一覧!CH$3)+COUNTIFS(小学生・中学生アンケート元データ!$K$2:$K$1475,クロス集計結果一覧!$C6,小学生・中学生アンケート元データ!$X$2:$X$1475,クロス集計結果一覧!CH$3)+COUNTIFS(小学生・中学生アンケート元データ!$K$2:$K$1475,クロス集計結果一覧!$C6,小学生・中学生アンケート元データ!$Y$2:$Y$1475,クロス集計結果一覧!CH$3)</f>
        <v>15</v>
      </c>
      <c r="CI6" s="16">
        <f>COUNTIFS(小学生・中学生アンケート元データ!$K$2:$K$1475,クロス集計結果一覧!$C6,小学生・中学生アンケート元データ!$W$2:$W$1475,クロス集計結果一覧!CI$3)+COUNTIFS(小学生・中学生アンケート元データ!$K$2:$K$1475,クロス集計結果一覧!$C6,小学生・中学生アンケート元データ!$X$2:$X$1475,クロス集計結果一覧!CI$3)+COUNTIFS(小学生・中学生アンケート元データ!$K$2:$K$1475,クロス集計結果一覧!$C6,小学生・中学生アンケート元データ!$Y$2:$Y$1475,クロス集計結果一覧!CI$3)</f>
        <v>8</v>
      </c>
      <c r="CJ6" s="16">
        <f>COUNTIFS(小学生・中学生アンケート元データ!$K$2:$K$1475,クロス集計結果一覧!$C6,小学生・中学生アンケート元データ!$W$2:$W$1475,クロス集計結果一覧!CJ$3)+COUNTIFS(小学生・中学生アンケート元データ!$K$2:$K$1475,クロス集計結果一覧!$C6,小学生・中学生アンケート元データ!$X$2:$X$1475,クロス集計結果一覧!CJ$3)+COUNTIFS(小学生・中学生アンケート元データ!$K$2:$K$1475,クロス集計結果一覧!$C6,小学生・中学生アンケート元データ!$Y$2:$Y$1475,クロス集計結果一覧!CJ$3)</f>
        <v>18</v>
      </c>
      <c r="CK6" s="16">
        <f>COUNTIFS(小学生・中学生アンケート元データ!$K$2:$K$1475,クロス集計結果一覧!$C6,小学生・中学生アンケート元データ!$W$2:$W$1475,クロス集計結果一覧!CK$3)+COUNTIFS(小学生・中学生アンケート元データ!$K$2:$K$1475,クロス集計結果一覧!$C6,小学生・中学生アンケート元データ!$X$2:$X$1475,クロス集計結果一覧!CK$3)+COUNTIFS(小学生・中学生アンケート元データ!$K$2:$K$1475,クロス集計結果一覧!$C6,小学生・中学生アンケート元データ!$Y$2:$Y$1475,クロス集計結果一覧!CK$3)</f>
        <v>8</v>
      </c>
      <c r="CL6" s="16">
        <f>COUNTIFS(小学生・中学生アンケート元データ!$K$2:$K$1475,クロス集計結果一覧!$C6,小学生・中学生アンケート元データ!$W$2:$W$1475,クロス集計結果一覧!CL$3)+COUNTIFS(小学生・中学生アンケート元データ!$K$2:$K$1475,クロス集計結果一覧!$C6,小学生・中学生アンケート元データ!$X$2:$X$1475,クロス集計結果一覧!CL$3)+COUNTIFS(小学生・中学生アンケート元データ!$K$2:$K$1475,クロス集計結果一覧!$C6,小学生・中学生アンケート元データ!$Y$2:$Y$1475,クロス集計結果一覧!CL$3)</f>
        <v>2</v>
      </c>
      <c r="CM6" s="16">
        <f>COUNTIFS(小学生・中学生アンケート元データ!$K$2:$K$1475,クロス集計結果一覧!$C6,小学生・中学生アンケート元データ!$W$2:$W$1475,クロス集計結果一覧!CM$3)+COUNTIFS(小学生・中学生アンケート元データ!$K$2:$K$1475,クロス集計結果一覧!$C6,小学生・中学生アンケート元データ!$X$2:$X$1475,クロス集計結果一覧!CM$3)+COUNTIFS(小学生・中学生アンケート元データ!$K$2:$K$1475,クロス集計結果一覧!$C6,小学生・中学生アンケート元データ!$Y$2:$Y$1475,クロス集計結果一覧!CM$3)</f>
        <v>21</v>
      </c>
      <c r="CN6" s="16">
        <f>COUNTIFS(小学生・中学生アンケート元データ!$K$2:$K$1475,クロス集計結果一覧!$C6,小学生・中学生アンケート元データ!$W$2:$W$1475,"*その他*")+COUNTIFS(小学生・中学生アンケート元データ!$K$2:$K$1475,クロス集計結果一覧!$C6,小学生・中学生アンケート元データ!$X$2:$X$1475,"*その他*")+COUNTIFS(小学生・中学生アンケート元データ!$K$2:$K$1475,クロス集計結果一覧!$C6,小学生・中学生アンケート元データ!$Y$2:$Y$1475,"*その他*")</f>
        <v>6</v>
      </c>
      <c r="CO6" s="15">
        <f>SUM(CP6:CR6)</f>
        <v>231</v>
      </c>
      <c r="CP6" s="16">
        <f>COUNTIFS(小学生・中学生アンケート元データ!$Z$2:$Z$1475,CP$3,小学生・中学生アンケート元データ!$K$2:$K$1475,クロス集計結果一覧!$C6)</f>
        <v>190</v>
      </c>
      <c r="CQ6" s="16">
        <f>COUNTIFS(小学生・中学生アンケート元データ!$Z$2:$Z$1475,"知らない　→自由記述へ",小学生・中学生アンケート元データ!$K$2:$K$1475,クロス集計結果一覧!$C6)</f>
        <v>38</v>
      </c>
      <c r="CR6" s="17">
        <f>COUNTIFS(小学生・中学生アンケート元データ!$Z$2:$Z$1475,"",小学生・中学生アンケート元データ!$K$2:$K$1475,クロス集計結果一覧!$C6)</f>
        <v>3</v>
      </c>
      <c r="CS6" s="15">
        <f>SUM(CT6:CU6)</f>
        <v>193</v>
      </c>
      <c r="CT6" s="16">
        <f>COUNTIFS(小学生・中学生アンケート元データ!$AA$2:$AA$1475,CT$3,小学生・中学生アンケート元データ!$K$2:$K$1475,クロス集計結果一覧!$C6)</f>
        <v>124</v>
      </c>
      <c r="CU6" s="17">
        <f>COUNTIFS(小学生・中学生アンケート元データ!$AA$2:$AA$1475,"行動していない　→自由記述へ",小学生・中学生アンケート元データ!$K$2:$K$1475,クロス集計結果一覧!$C6)</f>
        <v>69</v>
      </c>
      <c r="CV6" s="15">
        <f>SUM(CW6:DN6)</f>
        <v>385</v>
      </c>
      <c r="CW6" s="16">
        <f>COUNTIF(SDGs集計用!$C$2:$S$232,クロス集計結果一覧!CW$3)</f>
        <v>20</v>
      </c>
      <c r="CX6" s="16">
        <f>COUNTIF(SDGs集計用!$C$2:$S$232,クロス集計結果一覧!CX$3)</f>
        <v>32</v>
      </c>
      <c r="CY6" s="16">
        <f>COUNTIF(SDGs集計用!$C$2:$S$232,クロス集計結果一覧!CY$3)</f>
        <v>20</v>
      </c>
      <c r="CZ6" s="16">
        <f>COUNTIF(SDGs集計用!$C$2:$S$232,クロス集計結果一覧!CZ$3)</f>
        <v>9</v>
      </c>
      <c r="DA6" s="16">
        <f>COUNTIF(SDGs集計用!$C$2:$S$232,クロス集計結果一覧!DA$3)</f>
        <v>16</v>
      </c>
      <c r="DB6" s="16">
        <f>COUNTIF(SDGs集計用!$C$2:$S$232,クロス集計結果一覧!DB$3)</f>
        <v>32</v>
      </c>
      <c r="DC6" s="16">
        <f>COUNTIF(SDGs集計用!$C$2:$S$232,クロス集計結果一覧!DC$3)</f>
        <v>30</v>
      </c>
      <c r="DD6" s="16">
        <f>COUNTIF(SDGs集計用!$C$2:$S$232,クロス集計結果一覧!DD$3)</f>
        <v>8</v>
      </c>
      <c r="DE6" s="16">
        <f>COUNTIF(SDGs集計用!$C$2:$S$232,クロス集計結果一覧!DE$3)</f>
        <v>5</v>
      </c>
      <c r="DF6" s="16">
        <f>COUNTIF(SDGs集計用!$C$2:$S$232,クロス集計結果一覧!DF$3)</f>
        <v>22</v>
      </c>
      <c r="DG6" s="16">
        <f>COUNTIF(SDGs集計用!$C$2:$S$232,クロス集計結果一覧!DG$3)</f>
        <v>34</v>
      </c>
      <c r="DH6" s="16">
        <f>COUNTIF(SDGs集計用!$C$2:$S$232,クロス集計結果一覧!DH$3)</f>
        <v>26</v>
      </c>
      <c r="DI6" s="16">
        <f>COUNTIF(SDGs集計用!$C$2:$S$232,クロス集計結果一覧!DI$3)</f>
        <v>13</v>
      </c>
      <c r="DJ6" s="16">
        <f>COUNTIF(SDGs集計用!$C$2:$S$232,クロス集計結果一覧!DJ$3)</f>
        <v>43</v>
      </c>
      <c r="DK6" s="16">
        <f>COUNTIF(SDGs集計用!$C$2:$S$232,クロス集計結果一覧!DK$3)</f>
        <v>46</v>
      </c>
      <c r="DL6" s="16">
        <f>COUNTIF(SDGs集計用!$C$2:$S$232,クロス集計結果一覧!DL$3)</f>
        <v>14</v>
      </c>
      <c r="DM6" s="16">
        <f>COUNTIF(SDGs集計用!$C$2:$S$232,クロス集計結果一覧!DM$3)</f>
        <v>6</v>
      </c>
      <c r="DN6" s="17">
        <f>COUNTIF(SDGs集計用!$C$2:$S$232,クロス集計結果一覧!DN$3)</f>
        <v>9</v>
      </c>
    </row>
    <row r="7" spans="2:118" x14ac:dyDescent="0.4">
      <c r="B7" s="18"/>
      <c r="C7" s="9"/>
      <c r="D7" s="10">
        <f>SUM(E7:J7)</f>
        <v>100</v>
      </c>
      <c r="E7" s="11">
        <f>E6/$D6*100</f>
        <v>38.961038961038966</v>
      </c>
      <c r="F7" s="11">
        <f t="shared" ref="F7" si="16">F6/$D6*100</f>
        <v>36.796536796536792</v>
      </c>
      <c r="G7" s="11">
        <f t="shared" ref="G7" si="17">G6/$D6*100</f>
        <v>19.480519480519483</v>
      </c>
      <c r="H7" s="11">
        <f t="shared" ref="H7" si="18">H6/$D6*100</f>
        <v>2.5974025974025974</v>
      </c>
      <c r="I7" s="11">
        <f t="shared" ref="I7" si="19">I6/$D6*100</f>
        <v>1.7316017316017316</v>
      </c>
      <c r="J7" s="12">
        <f t="shared" ref="J7" si="20">J6/$D6*100</f>
        <v>0.4329004329004329</v>
      </c>
      <c r="K7" s="10">
        <f>SUM(L7:Q7)</f>
        <v>100</v>
      </c>
      <c r="L7" s="11">
        <f>L6/$D6*100</f>
        <v>38.095238095238095</v>
      </c>
      <c r="M7" s="11">
        <f t="shared" ref="M7" si="21">M6/$D6*100</f>
        <v>35.930735930735928</v>
      </c>
      <c r="N7" s="11">
        <f t="shared" ref="N7" si="22">N6/$D6*100</f>
        <v>8.2251082251082259</v>
      </c>
      <c r="O7" s="11">
        <f t="shared" ref="O7" si="23">O6/$D6*100</f>
        <v>5.6277056277056277</v>
      </c>
      <c r="P7" s="11">
        <f t="shared" ref="P7" si="24">P6/$D6*100</f>
        <v>12.121212121212121</v>
      </c>
      <c r="Q7" s="12">
        <f t="shared" ref="Q7" si="25">Q6/$D6*100</f>
        <v>0</v>
      </c>
      <c r="R7" s="10">
        <f>SUM(S7:U7)</f>
        <v>100</v>
      </c>
      <c r="S7" s="11">
        <f>S6/$D6*100</f>
        <v>58.00865800865801</v>
      </c>
      <c r="T7" s="11">
        <f t="shared" ref="T7" si="26">T6/$D6*100</f>
        <v>41.99134199134199</v>
      </c>
      <c r="U7" s="12">
        <f t="shared" ref="U7" si="27">U6/$D6*100</f>
        <v>0</v>
      </c>
      <c r="V7" s="10">
        <f>SUM(W7:AC7)</f>
        <v>100.00000000000001</v>
      </c>
      <c r="W7" s="11">
        <f>W6/$V6*100</f>
        <v>11.940298507462686</v>
      </c>
      <c r="X7" s="11">
        <f t="shared" ref="X7" si="28">X6/$V6*100</f>
        <v>48.507462686567166</v>
      </c>
      <c r="Y7" s="11">
        <f t="shared" ref="Y7" si="29">Y6/$V6*100</f>
        <v>8.2089552238805972</v>
      </c>
      <c r="Z7" s="11">
        <f t="shared" ref="Z7" si="30">Z6/$V6*100</f>
        <v>0.74626865671641784</v>
      </c>
      <c r="AA7" s="11">
        <f t="shared" ref="AA7" si="31">AA6/$V6*100</f>
        <v>11.194029850746269</v>
      </c>
      <c r="AB7" s="11">
        <f t="shared" ref="AB7" si="32">AB6/$V6*100</f>
        <v>14.17910447761194</v>
      </c>
      <c r="AC7" s="11">
        <f t="shared" ref="AC7" si="33">AC6/$V6*100</f>
        <v>5.2238805970149249</v>
      </c>
      <c r="AD7" s="10">
        <f>SUM(AE7:AK7)</f>
        <v>100</v>
      </c>
      <c r="AE7" s="11">
        <f>AE6/$AD6*100</f>
        <v>14.432989690721648</v>
      </c>
      <c r="AF7" s="11">
        <f t="shared" ref="AF7" si="34">AF6/$AD6*100</f>
        <v>28.865979381443296</v>
      </c>
      <c r="AG7" s="11">
        <f t="shared" ref="AG7" si="35">AG6/$AD6*100</f>
        <v>8.2474226804123703</v>
      </c>
      <c r="AH7" s="11">
        <f t="shared" ref="AH7" si="36">AH6/$AD6*100</f>
        <v>11.340206185567011</v>
      </c>
      <c r="AI7" s="11">
        <f t="shared" ref="AI7" si="37">AI6/$AD6*100</f>
        <v>0</v>
      </c>
      <c r="AJ7" s="11">
        <f t="shared" ref="AJ7" si="38">AJ6/$AD6*100</f>
        <v>18.556701030927837</v>
      </c>
      <c r="AK7" s="11">
        <f t="shared" ref="AK7" si="39">AK6/$AD6*100</f>
        <v>18.556701030927837</v>
      </c>
      <c r="AL7" s="10">
        <f>SUM(AM7:BD7)</f>
        <v>100</v>
      </c>
      <c r="AM7" s="11">
        <f>AM6/$AL6*100</f>
        <v>8.2508250825082499</v>
      </c>
      <c r="AN7" s="11">
        <f t="shared" ref="AN7" si="40">AN6/$AL6*100</f>
        <v>6.2706270627062706</v>
      </c>
      <c r="AO7" s="11">
        <f t="shared" ref="AO7" si="41">AO6/$AL6*100</f>
        <v>12.211221122112212</v>
      </c>
      <c r="AP7" s="11">
        <f t="shared" ref="AP7" si="42">AP6/$AL6*100</f>
        <v>19.636963696369637</v>
      </c>
      <c r="AQ7" s="11">
        <f t="shared" ref="AQ7" si="43">AQ6/$AL6*100</f>
        <v>3.4653465346534658</v>
      </c>
      <c r="AR7" s="11">
        <f t="shared" ref="AR7" si="44">AR6/$AL6*100</f>
        <v>8.9108910891089099</v>
      </c>
      <c r="AS7" s="11">
        <f t="shared" ref="AS7" si="45">AS6/$AL6*100</f>
        <v>4.2904290429042904</v>
      </c>
      <c r="AT7" s="11">
        <f t="shared" ref="AT7" si="46">AT6/$AL6*100</f>
        <v>3.4653465346534658</v>
      </c>
      <c r="AU7" s="11">
        <f t="shared" ref="AU7" si="47">AU6/$AL6*100</f>
        <v>2.1452145214521452</v>
      </c>
      <c r="AV7" s="11">
        <f t="shared" ref="AV7" si="48">AV6/$AL6*100</f>
        <v>1.4851485148514851</v>
      </c>
      <c r="AW7" s="11">
        <f t="shared" ref="AW7" si="49">AW6/$AL6*100</f>
        <v>1.3201320132013201</v>
      </c>
      <c r="AX7" s="11">
        <f t="shared" ref="AX7" si="50">AX6/$AL6*100</f>
        <v>7.4257425742574252</v>
      </c>
      <c r="AY7" s="11">
        <f t="shared" ref="AY7" si="51">AY6/$AL6*100</f>
        <v>0</v>
      </c>
      <c r="AZ7" s="11">
        <f t="shared" ref="AZ7" si="52">AZ6/$AL6*100</f>
        <v>2.8052805280528053</v>
      </c>
      <c r="BA7" s="11">
        <f t="shared" ref="BA7" si="53">BA6/$AL6*100</f>
        <v>9.7359735973597363</v>
      </c>
      <c r="BB7" s="11">
        <f t="shared" ref="BB7" si="54">BB6/$AL6*100</f>
        <v>3.3003300330032999</v>
      </c>
      <c r="BC7" s="11">
        <f t="shared" ref="BC7" si="55">BC6/$AL6*100</f>
        <v>0.99009900990099009</v>
      </c>
      <c r="BD7" s="12">
        <f t="shared" ref="BD7" si="56">BD6/$AL6*100</f>
        <v>4.2904290429042904</v>
      </c>
      <c r="BE7" s="10">
        <f>SUM(BF7:BR7)</f>
        <v>99.999999999999972</v>
      </c>
      <c r="BF7" s="11">
        <f>BF6/$BE6*100</f>
        <v>38.173302107728333</v>
      </c>
      <c r="BG7" s="11">
        <f t="shared" ref="BG7" si="57">BG6/$BE6*100</f>
        <v>8.1967213114754092</v>
      </c>
      <c r="BH7" s="11">
        <f t="shared" ref="BH7" si="58">BH6/$BE6*100</f>
        <v>2.810304449648712</v>
      </c>
      <c r="BI7" s="11">
        <f t="shared" ref="BI7" si="59">BI6/$BE6*100</f>
        <v>1.1709601873536302</v>
      </c>
      <c r="BJ7" s="11">
        <f t="shared" ref="BJ7" si="60">BJ6/$BE6*100</f>
        <v>5.8548009367681502</v>
      </c>
      <c r="BK7" s="11">
        <f t="shared" ref="BK7" si="61">BK6/$BE6*100</f>
        <v>5.3864168618266977</v>
      </c>
      <c r="BL7" s="11">
        <f t="shared" ref="BL7" si="62">BL6/$BE6*100</f>
        <v>11.007025761124121</v>
      </c>
      <c r="BM7" s="11">
        <f t="shared" ref="BM7" si="63">BM6/$BE6*100</f>
        <v>5.8548009367681502</v>
      </c>
      <c r="BN7" s="11">
        <f t="shared" ref="BN7" si="64">BN6/$BE6*100</f>
        <v>5.1522248243559723</v>
      </c>
      <c r="BO7" s="11">
        <f t="shared" ref="BO7" si="65">BO6/$BE6*100</f>
        <v>0.93676814988290402</v>
      </c>
      <c r="BP7" s="11">
        <f t="shared" ref="BP7" si="66">BP6/$BE6*100</f>
        <v>10.070257611241217</v>
      </c>
      <c r="BQ7" s="11">
        <f t="shared" ref="BQ7" si="67">BQ6/$BE6*100</f>
        <v>3.0444964871194378</v>
      </c>
      <c r="BR7" s="12">
        <f t="shared" ref="BR7" si="68">BR6/$BE6*100</f>
        <v>2.3419203747072603</v>
      </c>
      <c r="BS7" s="10">
        <f>SUM(BT7:CN7)</f>
        <v>100</v>
      </c>
      <c r="BT7" s="11">
        <f>BT6/$BS6*100</f>
        <v>6.666666666666667</v>
      </c>
      <c r="BU7" s="11">
        <f t="shared" ref="BU7" si="69">BU6/$BS6*100</f>
        <v>16</v>
      </c>
      <c r="BV7" s="11">
        <f t="shared" ref="BV7" si="70">BV6/$BS6*100</f>
        <v>9.8333333333333321</v>
      </c>
      <c r="BW7" s="11">
        <f t="shared" ref="BW7" si="71">BW6/$BS6*100</f>
        <v>5.833333333333333</v>
      </c>
      <c r="BX7" s="11">
        <f t="shared" ref="BX7" si="72">BX6/$BS6*100</f>
        <v>8.8333333333333339</v>
      </c>
      <c r="BY7" s="11">
        <f t="shared" ref="BY7" si="73">BY6/$BS6*100</f>
        <v>12.833333333333332</v>
      </c>
      <c r="BZ7" s="11">
        <f t="shared" ref="BZ7" si="74">BZ6/$BS6*100</f>
        <v>6</v>
      </c>
      <c r="CA7" s="11">
        <f t="shared" ref="CA7" si="75">CA6/$BS6*100</f>
        <v>1.1666666666666667</v>
      </c>
      <c r="CB7" s="11">
        <f t="shared" ref="CB7" si="76">CB6/$BS6*100</f>
        <v>4</v>
      </c>
      <c r="CC7" s="11">
        <f t="shared" ref="CC7" si="77">CC6/$BS6*100</f>
        <v>3</v>
      </c>
      <c r="CD7" s="11">
        <f t="shared" ref="CD7" si="78">CD6/$BS6*100</f>
        <v>5.166666666666667</v>
      </c>
      <c r="CE7" s="11">
        <f t="shared" ref="CE7" si="79">CE6/$BS6*100</f>
        <v>0.5</v>
      </c>
      <c r="CF7" s="11">
        <f t="shared" ref="CF7" si="80">CF6/$BS6*100</f>
        <v>1.6666666666666667</v>
      </c>
      <c r="CG7" s="11">
        <f t="shared" ref="CG7" si="81">CG6/$BS6*100</f>
        <v>5.5</v>
      </c>
      <c r="CH7" s="11">
        <f t="shared" ref="CH7" si="82">CH6/$BS6*100</f>
        <v>2.5</v>
      </c>
      <c r="CI7" s="11">
        <f t="shared" ref="CI7" si="83">CI6/$BS6*100</f>
        <v>1.3333333333333335</v>
      </c>
      <c r="CJ7" s="11">
        <f t="shared" ref="CJ7" si="84">CJ6/$BS6*100</f>
        <v>3</v>
      </c>
      <c r="CK7" s="11">
        <f t="shared" ref="CK7" si="85">CK6/$BS6*100</f>
        <v>1.3333333333333335</v>
      </c>
      <c r="CL7" s="11">
        <f t="shared" ref="CL7" si="86">CL6/$BS6*100</f>
        <v>0.33333333333333337</v>
      </c>
      <c r="CM7" s="11">
        <f t="shared" ref="CM7" si="87">CM6/$BS6*100</f>
        <v>3.5000000000000004</v>
      </c>
      <c r="CN7" s="11">
        <f>CN6/$BS6*100</f>
        <v>1</v>
      </c>
      <c r="CO7" s="10">
        <f>SUM(CP7:CR7)</f>
        <v>100</v>
      </c>
      <c r="CP7" s="11">
        <f>CP6/$D6*100</f>
        <v>82.251082251082252</v>
      </c>
      <c r="CQ7" s="11">
        <f t="shared" ref="CQ7" si="88">CQ6/$D6*100</f>
        <v>16.450216450216452</v>
      </c>
      <c r="CR7" s="12">
        <f t="shared" ref="CR7" si="89">CR6/$D6*100</f>
        <v>1.2987012987012987</v>
      </c>
      <c r="CS7" s="10">
        <f>SUM(CT7:CU7)</f>
        <v>100</v>
      </c>
      <c r="CT7" s="11">
        <f>CT6/$CS6*100</f>
        <v>64.248704663212436</v>
      </c>
      <c r="CU7" s="11">
        <f>CU6/$CS6*100</f>
        <v>35.751295336787564</v>
      </c>
      <c r="CV7" s="10">
        <f>SUM(CW7:DN7)</f>
        <v>100</v>
      </c>
      <c r="CW7" s="11">
        <f>CW6/$CV6*100</f>
        <v>5.1948051948051948</v>
      </c>
      <c r="CX7" s="11">
        <f t="shared" ref="CX7" si="90">CX6/$CV6*100</f>
        <v>8.3116883116883109</v>
      </c>
      <c r="CY7" s="11">
        <f t="shared" ref="CY7" si="91">CY6/$CV6*100</f>
        <v>5.1948051948051948</v>
      </c>
      <c r="CZ7" s="11">
        <f t="shared" ref="CZ7" si="92">CZ6/$CV6*100</f>
        <v>2.3376623376623376</v>
      </c>
      <c r="DA7" s="11">
        <f t="shared" ref="DA7" si="93">DA6/$CV6*100</f>
        <v>4.1558441558441555</v>
      </c>
      <c r="DB7" s="11">
        <f t="shared" ref="DB7" si="94">DB6/$CV6*100</f>
        <v>8.3116883116883109</v>
      </c>
      <c r="DC7" s="11">
        <f t="shared" ref="DC7" si="95">DC6/$CV6*100</f>
        <v>7.7922077922077921</v>
      </c>
      <c r="DD7" s="11">
        <f t="shared" ref="DD7" si="96">DD6/$CV6*100</f>
        <v>2.0779220779220777</v>
      </c>
      <c r="DE7" s="11">
        <f t="shared" ref="DE7" si="97">DE6/$CV6*100</f>
        <v>1.2987012987012987</v>
      </c>
      <c r="DF7" s="11">
        <f t="shared" ref="DF7" si="98">DF6/$CV6*100</f>
        <v>5.7142857142857144</v>
      </c>
      <c r="DG7" s="11">
        <f t="shared" ref="DG7" si="99">DG6/$CV6*100</f>
        <v>8.8311688311688314</v>
      </c>
      <c r="DH7" s="11">
        <f t="shared" ref="DH7" si="100">DH6/$CV6*100</f>
        <v>6.7532467532467528</v>
      </c>
      <c r="DI7" s="11">
        <f t="shared" ref="DI7" si="101">DI6/$CV6*100</f>
        <v>3.3766233766233764</v>
      </c>
      <c r="DJ7" s="11">
        <f t="shared" ref="DJ7" si="102">DJ6/$CV6*100</f>
        <v>11.168831168831169</v>
      </c>
      <c r="DK7" s="11">
        <f t="shared" ref="DK7" si="103">DK6/$CV6*100</f>
        <v>11.948051948051948</v>
      </c>
      <c r="DL7" s="11">
        <f t="shared" ref="DL7" si="104">DL6/$CV6*100</f>
        <v>3.6363636363636362</v>
      </c>
      <c r="DM7" s="11">
        <f t="shared" ref="DM7" si="105">DM6/$CV6*100</f>
        <v>1.5584415584415585</v>
      </c>
      <c r="DN7" s="12">
        <f t="shared" ref="DN7" si="106">DN6/$CV6*100</f>
        <v>2.3376623376623376</v>
      </c>
    </row>
    <row r="8" spans="2:118" x14ac:dyDescent="0.4">
      <c r="B8" s="18"/>
      <c r="C8" s="14" t="s">
        <v>1494</v>
      </c>
      <c r="D8" s="15">
        <f>SUM(E8:J8)</f>
        <v>189</v>
      </c>
      <c r="E8" s="16">
        <f>COUNTIFS(小学生・中学生アンケート元データ!$M$2:$M$1475,クロス集計結果一覧!E$3,小学生・中学生アンケート元データ!$K$2:$K$1475,クロス集計結果一覧!$C8)</f>
        <v>83</v>
      </c>
      <c r="F8" s="16">
        <f>COUNTIFS(小学生・中学生アンケート元データ!$M$2:$M$1475,クロス集計結果一覧!F$3,小学生・中学生アンケート元データ!$K$2:$K$1475,クロス集計結果一覧!$C8)</f>
        <v>69</v>
      </c>
      <c r="G8" s="16">
        <f>COUNTIFS(小学生・中学生アンケート元データ!$M$2:$M$1475,クロス集計結果一覧!G$3,小学生・中学生アンケート元データ!$K$2:$K$1475,クロス集計結果一覧!$C8)</f>
        <v>33</v>
      </c>
      <c r="H8" s="16">
        <f>COUNTIFS(小学生・中学生アンケート元データ!$M$2:$M$1475,クロス集計結果一覧!H$3,小学生・中学生アンケート元データ!$K$2:$K$1475,クロス集計結果一覧!$C8)</f>
        <v>4</v>
      </c>
      <c r="I8" s="16">
        <f>COUNTIFS(小学生・中学生アンケート元データ!$M$2:$M$1475,クロス集計結果一覧!I$3,小学生・中学生アンケート元データ!$K$2:$K$1475,クロス集計結果一覧!$C8)</f>
        <v>0</v>
      </c>
      <c r="J8" s="17">
        <f>COUNTIFS(小学生・中学生アンケート元データ!$M$2:$M$1475,"",小学生・中学生アンケート元データ!$K$2:$K$1475,クロス集計結果一覧!$C8)</f>
        <v>0</v>
      </c>
      <c r="K8" s="15">
        <f t="shared" ref="K8:K23" si="107">SUM(L8:Q8)</f>
        <v>189</v>
      </c>
      <c r="L8" s="16">
        <f>COUNTIFS(小学生・中学生アンケート元データ!$N$2:$N$1475,クロス集計結果一覧!L$3,小学生・中学生アンケート元データ!$K$2:$K$1475,クロス集計結果一覧!$C8)</f>
        <v>79</v>
      </c>
      <c r="M8" s="16">
        <f>COUNTIFS(小学生・中学生アンケート元データ!$N$2:$N$1475,クロス集計結果一覧!M$3,小学生・中学生アンケート元データ!$K$2:$K$1475,クロス集計結果一覧!$C8)</f>
        <v>70</v>
      </c>
      <c r="N8" s="16">
        <f>COUNTIFS(小学生・中学生アンケート元データ!$N$2:$N$1475,クロス集計結果一覧!N$3,小学生・中学生アンケート元データ!$K$2:$K$1475,クロス集計結果一覧!$C8)</f>
        <v>10</v>
      </c>
      <c r="O8" s="16">
        <f>COUNTIFS(小学生・中学生アンケート元データ!$N$2:$N$1475,クロス集計結果一覧!O$3,小学生・中学生アンケート元データ!$K$2:$K$1475,クロス集計結果一覧!$C8)</f>
        <v>8</v>
      </c>
      <c r="P8" s="16">
        <f>COUNTIFS(小学生・中学生アンケート元データ!$N$2:$N$1475,クロス集計結果一覧!P$3,小学生・中学生アンケート元データ!$K$2:$K$1475,クロス集計結果一覧!$C8)</f>
        <v>22</v>
      </c>
      <c r="Q8" s="17">
        <f>COUNTIFS(小学生・中学生アンケート元データ!$N$2:$N$1475,"",小学生・中学生アンケート元データ!$K$2:$K$1475,クロス集計結果一覧!$C8)</f>
        <v>0</v>
      </c>
      <c r="R8" s="15">
        <f>SUM(S8:U8)</f>
        <v>189</v>
      </c>
      <c r="S8" s="16">
        <f>COUNTIFS(小学生・中学生アンケート元データ!$O$2:$O$1475,"住んでいたい　→問６ー１へ",小学生・中学生アンケート元データ!$K$2:$K$1475,クロス集計結果一覧!$C8)</f>
        <v>114</v>
      </c>
      <c r="T8" s="16">
        <f>COUNTIFS(小学生・中学生アンケート元データ!$O$2:$O$1475,"住んでいたくない　→問６－２へ",小学生・中学生アンケート元データ!$K$2:$K$1475,クロス集計結果一覧!$C8)</f>
        <v>73</v>
      </c>
      <c r="U8" s="17">
        <f>COUNTIFS(小学生・中学生アンケート元データ!$O$2:$O$1475,"",小学生・中学生アンケート元データ!$K$2:$K$1475,クロス集計結果一覧!$C8)</f>
        <v>2</v>
      </c>
      <c r="V8" s="15">
        <f t="shared" ref="V8:V25" si="108">SUM(W8:AC8)</f>
        <v>114</v>
      </c>
      <c r="W8" s="16">
        <f>COUNTIFS(小学生・中学生アンケート元データ!$P$2:$P$1475,クロス集計結果一覧!W$3,小学生・中学生アンケート元データ!$K$2:$K$1475,クロス集計結果一覧!$C8)</f>
        <v>8</v>
      </c>
      <c r="X8" s="16">
        <f>COUNTIFS(小学生・中学生アンケート元データ!$P$2:$P$1475,クロス集計結果一覧!X$3,小学生・中学生アンケート元データ!$K$2:$K$1475,クロス集計結果一覧!$C8)</f>
        <v>66</v>
      </c>
      <c r="Y8" s="16">
        <f>COUNTIFS(小学生・中学生アンケート元データ!$P$2:$P$1475,クロス集計結果一覧!Y$3,小学生・中学生アンケート元データ!$K$2:$K$1475,クロス集計結果一覧!$C8)</f>
        <v>15</v>
      </c>
      <c r="Z8" s="16">
        <f>COUNTIFS(小学生・中学生アンケート元データ!$P$2:$P$1475,クロス集計結果一覧!Z$3,小学生・中学生アンケート元データ!$K$2:$K$1475,クロス集計結果一覧!$C8)</f>
        <v>0</v>
      </c>
      <c r="AA8" s="16">
        <f>COUNTIFS(小学生・中学生アンケート元データ!$P$2:$P$1475,クロス集計結果一覧!AA$3,小学生・中学生アンケート元データ!$K$2:$K$1475,クロス集計結果一覧!$C8)</f>
        <v>17</v>
      </c>
      <c r="AB8" s="16">
        <f>COUNTIFS(小学生・中学生アンケート元データ!$P$2:$P$1475,クロス集計結果一覧!AB$3,小学生・中学生アンケート元データ!$K$2:$K$1475,クロス集計結果一覧!$C8)</f>
        <v>4</v>
      </c>
      <c r="AC8" s="25">
        <f>S8-SUM(W8:AB8)</f>
        <v>4</v>
      </c>
      <c r="AD8" s="15">
        <f>SUM(AE8:AK8)</f>
        <v>73</v>
      </c>
      <c r="AE8" s="16">
        <f>COUNTIFS(小学生・中学生アンケート元データ!$Q$2:$Q$1475,クロス集計結果一覧!AE$3,小学生・中学生アンケート元データ!$K$2:$K$1475,クロス集計結果一覧!$C8)</f>
        <v>9</v>
      </c>
      <c r="AF8" s="16">
        <f>COUNTIFS(小学生・中学生アンケート元データ!$Q$2:$Q$1475,クロス集計結果一覧!AF$3,小学生・中学生アンケート元データ!$K$2:$K$1475,クロス集計結果一覧!$C8)</f>
        <v>21</v>
      </c>
      <c r="AG8" s="16">
        <f>COUNTIFS(小学生・中学生アンケート元データ!$Q$2:$Q$1475,クロス集計結果一覧!AG$3,小学生・中学生アンケート元データ!$K$2:$K$1475,クロス集計結果一覧!$C8)</f>
        <v>9</v>
      </c>
      <c r="AH8" s="16">
        <f>COUNTIFS(小学生・中学生アンケート元データ!$Q$2:$Q$1475,クロス集計結果一覧!AH$3,小学生・中学生アンケート元データ!$K$2:$K$1475,クロス集計結果一覧!$C8)</f>
        <v>12</v>
      </c>
      <c r="AI8" s="16">
        <f>COUNTIFS(小学生・中学生アンケート元データ!$Q$2:$Q$1475,クロス集計結果一覧!AI$3,小学生・中学生アンケート元データ!$K$2:$K$1475,クロス集計結果一覧!$C8)</f>
        <v>0</v>
      </c>
      <c r="AJ8" s="16">
        <f>COUNTIFS(小学生・中学生アンケート元データ!$Q$2:$Q$1475,クロス集計結果一覧!AJ$3,小学生・中学生アンケート元データ!$K$2:$K$1475,クロス集計結果一覧!$C8)</f>
        <v>13</v>
      </c>
      <c r="AK8" s="25">
        <f t="shared" ref="AK8" si="109">T8-SUM(AE8:AJ8)</f>
        <v>9</v>
      </c>
      <c r="AL8" s="15">
        <f t="shared" ref="AL8:AL25" si="110">SUM(AM8:BD8)</f>
        <v>482</v>
      </c>
      <c r="AM8" s="16">
        <f>COUNTIFS(小学生・中学生アンケート元データ!$K$2:$K$1475,クロス集計結果一覧!$C8,小学生・中学生アンケート元データ!$R$2:$R$1475,クロス集計結果一覧!AM$3)+COUNTIFS(小学生・中学生アンケート元データ!$K$2:$K$1475,クロス集計結果一覧!$C8,小学生・中学生アンケート元データ!$S$2:$S$1475,クロス集計結果一覧!AM$3)+COUNTIFS(小学生・中学生アンケート元データ!$K$2:$K$1475,クロス集計結果一覧!$C8,小学生・中学生アンケート元データ!$T$2:$T$1475,クロス集計結果一覧!AM$3)</f>
        <v>30</v>
      </c>
      <c r="AN8" s="16">
        <f>COUNTIFS(小学生・中学生アンケート元データ!$K$2:$K$1475,クロス集計結果一覧!$C8,小学生・中学生アンケート元データ!$R$2:$R$1475,クロス集計結果一覧!AN$3)+COUNTIFS(小学生・中学生アンケート元データ!$K$2:$K$1475,クロス集計結果一覧!$C8,小学生・中学生アンケート元データ!$S$2:$S$1475,クロス集計結果一覧!AN$3)+COUNTIFS(小学生・中学生アンケート元データ!$K$2:$K$1475,クロス集計結果一覧!$C8,小学生・中学生アンケート元データ!$T$2:$T$1475,クロス集計結果一覧!AN$3)</f>
        <v>23</v>
      </c>
      <c r="AO8" s="16">
        <f>COUNTIFS(小学生・中学生アンケート元データ!$K$2:$K$1475,クロス集計結果一覧!$C8,小学生・中学生アンケート元データ!$R$2:$R$1475,クロス集計結果一覧!AO$3)+COUNTIFS(小学生・中学生アンケート元データ!$K$2:$K$1475,クロス集計結果一覧!$C8,小学生・中学生アンケート元データ!$S$2:$S$1475,クロス集計結果一覧!AO$3)+COUNTIFS(小学生・中学生アンケート元データ!$K$2:$K$1475,クロス集計結果一覧!$C8,小学生・中学生アンケート元データ!$T$2:$T$1475,クロス集計結果一覧!AO$3)</f>
        <v>48</v>
      </c>
      <c r="AP8" s="16">
        <f>COUNTIFS(小学生・中学生アンケート元データ!$K$2:$K$1475,クロス集計結果一覧!$C8,小学生・中学生アンケート元データ!$R$2:$R$1475,クロス集計結果一覧!AP$3)+COUNTIFS(小学生・中学生アンケート元データ!$K$2:$K$1475,クロス集計結果一覧!$C8,小学生・中学生アンケート元データ!$S$2:$S$1475,クロス集計結果一覧!AP$3)+COUNTIFS(小学生・中学生アンケート元データ!$K$2:$K$1475,クロス集計結果一覧!$C8,小学生・中学生アンケート元データ!$T$2:$T$1475,クロス集計結果一覧!AP$3)</f>
        <v>84</v>
      </c>
      <c r="AQ8" s="16">
        <f>COUNTIFS(小学生・中学生アンケート元データ!$K$2:$K$1475,クロス集計結果一覧!$C8,小学生・中学生アンケート元データ!$R$2:$R$1475,クロス集計結果一覧!AQ$3)+COUNTIFS(小学生・中学生アンケート元データ!$K$2:$K$1475,クロス集計結果一覧!$C8,小学生・中学生アンケート元データ!$S$2:$S$1475,クロス集計結果一覧!AQ$3)+COUNTIFS(小学生・中学生アンケート元データ!$K$2:$K$1475,クロス集計結果一覧!$C8,小学生・中学生アンケート元データ!$T$2:$T$1475,クロス集計結果一覧!AQ$3)</f>
        <v>23</v>
      </c>
      <c r="AR8" s="16">
        <f>COUNTIFS(小学生・中学生アンケート元データ!$K$2:$K$1475,クロス集計結果一覧!$C8,小学生・中学生アンケート元データ!$R$2:$R$1475,クロス集計結果一覧!AR$3)+COUNTIFS(小学生・中学生アンケート元データ!$K$2:$K$1475,クロス集計結果一覧!$C8,小学生・中学生アンケート元データ!$S$2:$S$1475,クロス集計結果一覧!AR$3)+COUNTIFS(小学生・中学生アンケート元データ!$K$2:$K$1475,クロス集計結果一覧!$C8,小学生・中学生アンケート元データ!$T$2:$T$1475,クロス集計結果一覧!AR$3)</f>
        <v>43</v>
      </c>
      <c r="AS8" s="16">
        <f>COUNTIFS(小学生・中学生アンケート元データ!$K$2:$K$1475,クロス集計結果一覧!$C8,小学生・中学生アンケート元データ!$R$2:$R$1475,クロス集計結果一覧!AS$3)+COUNTIFS(小学生・中学生アンケート元データ!$K$2:$K$1475,クロス集計結果一覧!$C8,小学生・中学生アンケート元データ!$S$2:$S$1475,クロス集計結果一覧!AS$3)+COUNTIFS(小学生・中学生アンケート元データ!$K$2:$K$1475,クロス集計結果一覧!$C8,小学生・中学生アンケート元データ!$T$2:$T$1475,クロス集計結果一覧!AS$3)</f>
        <v>29</v>
      </c>
      <c r="AT8" s="16">
        <f>COUNTIFS(小学生・中学生アンケート元データ!$K$2:$K$1475,クロス集計結果一覧!$C8,小学生・中学生アンケート元データ!$R$2:$R$1475,クロス集計結果一覧!AT$3)+COUNTIFS(小学生・中学生アンケート元データ!$K$2:$K$1475,クロス集計結果一覧!$C8,小学生・中学生アンケート元データ!$S$2:$S$1475,クロス集計結果一覧!AT$3)+COUNTIFS(小学生・中学生アンケート元データ!$K$2:$K$1475,クロス集計結果一覧!$C8,小学生・中学生アンケート元データ!$T$2:$T$1475,クロス集計結果一覧!AT$3)</f>
        <v>23</v>
      </c>
      <c r="AU8" s="16">
        <f>COUNTIFS(小学生・中学生アンケート元データ!$K$2:$K$1475,クロス集計結果一覧!$C8,小学生・中学生アンケート元データ!$R$2:$R$1475,クロス集計結果一覧!AU$3)+COUNTIFS(小学生・中学生アンケート元データ!$K$2:$K$1475,クロス集計結果一覧!$C8,小学生・中学生アンケート元データ!$S$2:$S$1475,クロス集計結果一覧!AU$3)+COUNTIFS(小学生・中学生アンケート元データ!$K$2:$K$1475,クロス集計結果一覧!$C8,小学生・中学生アンケート元データ!$T$2:$T$1475,クロス集計結果一覧!AU$3)</f>
        <v>17</v>
      </c>
      <c r="AV8" s="16">
        <f>COUNTIFS(小学生・中学生アンケート元データ!$K$2:$K$1475,クロス集計結果一覧!$C8,小学生・中学生アンケート元データ!$R$2:$R$1475,クロス集計結果一覧!AV$3)+COUNTIFS(小学生・中学生アンケート元データ!$K$2:$K$1475,クロス集計結果一覧!$C8,小学生・中学生アンケート元データ!$S$2:$S$1475,クロス集計結果一覧!AV$3)+COUNTIFS(小学生・中学生アンケート元データ!$K$2:$K$1475,クロス集計結果一覧!$C8,小学生・中学生アンケート元データ!$T$2:$T$1475,クロス集計結果一覧!AV$3)</f>
        <v>10</v>
      </c>
      <c r="AW8" s="16">
        <f>COUNTIFS(小学生・中学生アンケート元データ!$K$2:$K$1475,クロス集計結果一覧!$C8,小学生・中学生アンケート元データ!$R$2:$R$1475,クロス集計結果一覧!AW$3)+COUNTIFS(小学生・中学生アンケート元データ!$K$2:$K$1475,クロス集計結果一覧!$C8,小学生・中学生アンケート元データ!$S$2:$S$1475,クロス集計結果一覧!AW$3)+COUNTIFS(小学生・中学生アンケート元データ!$K$2:$K$1475,クロス集計結果一覧!$C8,小学生・中学生アンケート元データ!$T$2:$T$1475,クロス集計結果一覧!AW$3)</f>
        <v>11</v>
      </c>
      <c r="AX8" s="16">
        <f>COUNTIFS(小学生・中学生アンケート元データ!$K$2:$K$1475,クロス集計結果一覧!$C8,小学生・中学生アンケート元データ!$R$2:$R$1475,クロス集計結果一覧!AX$3)+COUNTIFS(小学生・中学生アンケート元データ!$K$2:$K$1475,クロス集計結果一覧!$C8,小学生・中学生アンケート元データ!$S$2:$S$1475,クロス集計結果一覧!AX$3)+COUNTIFS(小学生・中学生アンケート元データ!$K$2:$K$1475,クロス集計結果一覧!$C8,小学生・中学生アンケート元データ!$T$2:$T$1475,クロス集計結果一覧!AX$3)</f>
        <v>35</v>
      </c>
      <c r="AY8" s="16">
        <f>COUNTIFS(小学生・中学生アンケート元データ!$K$2:$K$1475,クロス集計結果一覧!$C8,小学生・中学生アンケート元データ!$R$2:$R$1475,クロス集計結果一覧!AY$3)+COUNTIFS(小学生・中学生アンケート元データ!$K$2:$K$1475,クロス集計結果一覧!$C8,小学生・中学生アンケート元データ!$S$2:$S$1475,クロス集計結果一覧!AY$3)+COUNTIFS(小学生・中学生アンケート元データ!$K$2:$K$1475,クロス集計結果一覧!$C8,小学生・中学生アンケート元データ!$T$2:$T$1475,クロス集計結果一覧!AY$3)</f>
        <v>0</v>
      </c>
      <c r="AZ8" s="16">
        <f>COUNTIFS(小学生・中学生アンケート元データ!$K$2:$K$1475,クロス集計結果一覧!$C8,小学生・中学生アンケート元データ!$R$2:$R$1475,クロス集計結果一覧!AZ$3)+COUNTIFS(小学生・中学生アンケート元データ!$K$2:$K$1475,クロス集計結果一覧!$C8,小学生・中学生アンケート元データ!$S$2:$S$1475,クロス集計結果一覧!AZ$3)+COUNTIFS(小学生・中学生アンケート元データ!$K$2:$K$1475,クロス集計結果一覧!$C8,小学生・中学生アンケート元データ!$T$2:$T$1475,クロス集計結果一覧!AZ$3)</f>
        <v>21</v>
      </c>
      <c r="BA8" s="16">
        <f>COUNTIFS(小学生・中学生アンケート元データ!$K$2:$K$1475,クロス集計結果一覧!$C8,小学生・中学生アンケート元データ!$R$2:$R$1475,クロス集計結果一覧!BA$3)+COUNTIFS(小学生・中学生アンケート元データ!$K$2:$K$1475,クロス集計結果一覧!$C8,小学生・中学生アンケート元データ!$S$2:$S$1475,クロス集計結果一覧!BA$3)+COUNTIFS(小学生・中学生アンケート元データ!$K$2:$K$1475,クロス集計結果一覧!$C8,小学生・中学生アンケート元データ!$T$2:$T$1475,クロス集計結果一覧!BA$3)</f>
        <v>42</v>
      </c>
      <c r="BB8" s="16">
        <f>COUNTIFS(小学生・中学生アンケート元データ!$K$2:$K$1475,クロス集計結果一覧!$C8,小学生・中学生アンケート元データ!$R$2:$R$1475,クロス集計結果一覧!BB$3)+COUNTIFS(小学生・中学生アンケート元データ!$K$2:$K$1475,クロス集計結果一覧!$C8,小学生・中学生アンケート元データ!$S$2:$S$1475,クロス集計結果一覧!BB$3)+COUNTIFS(小学生・中学生アンケート元データ!$K$2:$K$1475,クロス集計結果一覧!$C8,小学生・中学生アンケート元データ!$T$2:$T$1475,クロス集計結果一覧!BB$3)</f>
        <v>20</v>
      </c>
      <c r="BC8" s="16">
        <f>COUNTIFS(小学生・中学生アンケート元データ!$K$2:$K$1475,クロス集計結果一覧!$C8,小学生・中学生アンケート元データ!$R$2:$R$1475,クロス集計結果一覧!BC$3)+COUNTIFS(小学生・中学生アンケート元データ!$K$2:$K$1475,クロス集計結果一覧!$C8,小学生・中学生アンケート元データ!$S$2:$S$1475,クロス集計結果一覧!BC$3)+COUNTIFS(小学生・中学生アンケート元データ!$K$2:$K$1475,クロス集計結果一覧!$C8,小学生・中学生アンケート元データ!$T$2:$T$1475,クロス集計結果一覧!BC$3)</f>
        <v>6</v>
      </c>
      <c r="BD8" s="17">
        <f>COUNTIFS(小学生・中学生アンケート元データ!$K$2:$K$1475,クロス集計結果一覧!$C8,小学生・中学生アンケート元データ!$R$2:$R$1475,クロス集計結果一覧!BD$3)+COUNTIFS(小学生・中学生アンケート元データ!$K$2:$K$1475,クロス集計結果一覧!$C8,小学生・中学生アンケート元データ!$S$2:$S$1475,クロス集計結果一覧!BD$3)+COUNTIFS(小学生・中学生アンケート元データ!$K$2:$K$1475,クロス集計結果一覧!$C8,小学生・中学生アンケート元データ!$T$2:$T$1475,クロス集計結果一覧!BD$3)</f>
        <v>17</v>
      </c>
      <c r="BE8" s="15">
        <f>SUM(BF8:BR8)</f>
        <v>331</v>
      </c>
      <c r="BF8" s="16">
        <f>COUNTIFS(小学生・中学生アンケート元データ!$K$2:$K$1475,クロス集計結果一覧!$C8,小学生・中学生アンケート元データ!$U$2:$U$1475,クロス集計結果一覧!BF$3)+COUNTIFS(小学生・中学生アンケート元データ!$K$2:$K$1475,クロス集計結果一覧!$C8,小学生・中学生アンケート元データ!$V$2:$V$1475,クロス集計結果一覧!BF$3)</f>
        <v>129</v>
      </c>
      <c r="BG8" s="16">
        <f>COUNTIFS(小学生・中学生アンケート元データ!$K$2:$K$1475,クロス集計結果一覧!$C8,小学生・中学生アンケート元データ!$U$2:$U$1475,クロス集計結果一覧!BG$3)+COUNTIFS(小学生・中学生アンケート元データ!$K$2:$K$1475,クロス集計結果一覧!$C8,小学生・中学生アンケート元データ!$V$2:$V$1475,クロス集計結果一覧!BG$3)</f>
        <v>31</v>
      </c>
      <c r="BH8" s="16">
        <f>COUNTIFS(小学生・中学生アンケート元データ!$K$2:$K$1475,クロス集計結果一覧!$C8,小学生・中学生アンケート元データ!$U$2:$U$1475,クロス集計結果一覧!BH$3)+COUNTIFS(小学生・中学生アンケート元データ!$K$2:$K$1475,クロス集計結果一覧!$C8,小学生・中学生アンケート元データ!$V$2:$V$1475,クロス集計結果一覧!BH$3)</f>
        <v>7</v>
      </c>
      <c r="BI8" s="16">
        <f>COUNTIFS(小学生・中学生アンケート元データ!$K$2:$K$1475,クロス集計結果一覧!$C8,小学生・中学生アンケート元データ!$U$2:$U$1475,クロス集計結果一覧!BI$3)+COUNTIFS(小学生・中学生アンケート元データ!$K$2:$K$1475,クロス集計結果一覧!$C8,小学生・中学生アンケート元データ!$V$2:$V$1475,クロス集計結果一覧!BI$3)</f>
        <v>3</v>
      </c>
      <c r="BJ8" s="16">
        <f>COUNTIFS(小学生・中学生アンケート元データ!$K$2:$K$1475,クロス集計結果一覧!$C8,小学生・中学生アンケート元データ!$U$2:$U$1475,クロス集計結果一覧!BJ$3)+COUNTIFS(小学生・中学生アンケート元データ!$K$2:$K$1475,クロス集計結果一覧!$C8,小学生・中学生アンケート元データ!$V$2:$V$1475,クロス集計結果一覧!BJ$3)</f>
        <v>15</v>
      </c>
      <c r="BK8" s="16">
        <f>COUNTIFS(小学生・中学生アンケート元データ!$K$2:$K$1475,クロス集計結果一覧!$C8,小学生・中学生アンケート元データ!$U$2:$U$1475,クロス集計結果一覧!BK$3)+COUNTIFS(小学生・中学生アンケート元データ!$K$2:$K$1475,クロス集計結果一覧!$C8,小学生・中学生アンケート元データ!$V$2:$V$1475,クロス集計結果一覧!BK$3)</f>
        <v>11</v>
      </c>
      <c r="BL8" s="16">
        <f>COUNTIFS(小学生・中学生アンケート元データ!$K$2:$K$1475,クロス集計結果一覧!$C8,小学生・中学生アンケート元データ!$U$2:$U$1475,クロス集計結果一覧!BL$3)+COUNTIFS(小学生・中学生アンケート元データ!$K$2:$K$1475,クロス集計結果一覧!$C8,小学生・中学生アンケート元データ!$V$2:$V$1475,クロス集計結果一覧!BL$3)</f>
        <v>38</v>
      </c>
      <c r="BM8" s="16">
        <f>COUNTIFS(小学生・中学生アンケート元データ!$K$2:$K$1475,クロス集計結果一覧!$C8,小学生・中学生アンケート元データ!$U$2:$U$1475,クロス集計結果一覧!BM$3)+COUNTIFS(小学生・中学生アンケート元データ!$K$2:$K$1475,クロス集計結果一覧!$C8,小学生・中学生アンケート元データ!$V$2:$V$1475,クロス集計結果一覧!BM$3)</f>
        <v>31</v>
      </c>
      <c r="BN8" s="16">
        <f>COUNTIFS(小学生・中学生アンケート元データ!$K$2:$K$1475,クロス集計結果一覧!$C8,小学生・中学生アンケート元データ!$U$2:$U$1475,クロス集計結果一覧!BN$3)+COUNTIFS(小学生・中学生アンケート元データ!$K$2:$K$1475,クロス集計結果一覧!$C8,小学生・中学生アンケート元データ!$V$2:$V$1475,クロス集計結果一覧!BN$3)</f>
        <v>15</v>
      </c>
      <c r="BO8" s="16">
        <f>COUNTIFS(小学生・中学生アンケート元データ!$K$2:$K$1475,クロス集計結果一覧!$C8,小学生・中学生アンケート元データ!$U$2:$U$1475,クロス集計結果一覧!BO$3)+COUNTIFS(小学生・中学生アンケート元データ!$K$2:$K$1475,クロス集計結果一覧!$C8,小学生・中学生アンケート元データ!$V$2:$V$1475,クロス集計結果一覧!BO$3)</f>
        <v>5</v>
      </c>
      <c r="BP8" s="16">
        <f>COUNTIFS(小学生・中学生アンケート元データ!$K$2:$K$1475,クロス集計結果一覧!$C8,小学生・中学生アンケート元データ!$U$2:$U$1475,クロス集計結果一覧!BP$3)+COUNTIFS(小学生・中学生アンケート元データ!$K$2:$K$1475,クロス集計結果一覧!$C8,小学生・中学生アンケート元データ!$V$2:$V$1475,クロス集計結果一覧!BP$3)</f>
        <v>29</v>
      </c>
      <c r="BQ8" s="16">
        <f>COUNTIFS(小学生・中学生アンケート元データ!$K$2:$K$1475,クロス集計結果一覧!$C8,小学生・中学生アンケート元データ!$U$2:$U$1475,クロス集計結果一覧!BQ$3)+COUNTIFS(小学生・中学生アンケート元データ!$K$2:$K$1475,クロス集計結果一覧!$C8,小学生・中学生アンケート元データ!$V$2:$V$1475,クロス集計結果一覧!BQ$3)</f>
        <v>11</v>
      </c>
      <c r="BR8" s="17">
        <f>COUNTIFS(小学生・中学生アンケート元データ!$K$2:$K$1475,クロス集計結果一覧!$C8,小学生・中学生アンケート元データ!$U$2:$U$1475,"*その他*")+COUNTIFS(小学生・中学生アンケート元データ!$K$2:$K$1475,クロス集計結果一覧!$C8,小学生・中学生アンケート元データ!$V$2:$V$1475,"*その他*")</f>
        <v>6</v>
      </c>
      <c r="BS8" s="15">
        <f>SUM(BT8:CN8)</f>
        <v>469</v>
      </c>
      <c r="BT8" s="16">
        <f>COUNTIFS(小学生・中学生アンケート元データ!$K$2:$K$1475,クロス集計結果一覧!$C8,小学生・中学生アンケート元データ!$W$2:$W$1475,クロス集計結果一覧!BT$3)+COUNTIFS(小学生・中学生アンケート元データ!$K$2:$K$1475,クロス集計結果一覧!$C8,小学生・中学生アンケート元データ!$X$2:$X$1475,クロス集計結果一覧!BT$3)+COUNTIFS(小学生・中学生アンケート元データ!$K$2:$K$1475,クロス集計結果一覧!$C8,小学生・中学生アンケート元データ!$Y$2:$Y$1475,クロス集計結果一覧!BT$3)</f>
        <v>32</v>
      </c>
      <c r="BU8" s="16">
        <f>COUNTIFS(小学生・中学生アンケート元データ!$K$2:$K$1475,クロス集計結果一覧!$C8,小学生・中学生アンケート元データ!$W$2:$W$1475,クロス集計結果一覧!BU$3)+COUNTIFS(小学生・中学生アンケート元データ!$K$2:$K$1475,クロス集計結果一覧!$C8,小学生・中学生アンケート元データ!$X$2:$X$1475,クロス集計結果一覧!BU$3)+COUNTIFS(小学生・中学生アンケート元データ!$K$2:$K$1475,クロス集計結果一覧!$C8,小学生・中学生アンケート元データ!$Y$2:$Y$1475,クロス集計結果一覧!BU$3)</f>
        <v>68</v>
      </c>
      <c r="BV8" s="16">
        <f>COUNTIFS(小学生・中学生アンケート元データ!$K$2:$K$1475,クロス集計結果一覧!$C8,小学生・中学生アンケート元データ!$W$2:$W$1475,クロス集計結果一覧!BV$3)+COUNTIFS(小学生・中学生アンケート元データ!$K$2:$K$1475,クロス集計結果一覧!$C8,小学生・中学生アンケート元データ!$X$2:$X$1475,クロス集計結果一覧!BV$3)+COUNTIFS(小学生・中学生アンケート元データ!$K$2:$K$1475,クロス集計結果一覧!$C8,小学生・中学生アンケート元データ!$Y$2:$Y$1475,クロス集計結果一覧!BV$3)</f>
        <v>42</v>
      </c>
      <c r="BW8" s="16">
        <f>COUNTIFS(小学生・中学生アンケート元データ!$K$2:$K$1475,クロス集計結果一覧!$C8,小学生・中学生アンケート元データ!$W$2:$W$1475,クロス集計結果一覧!BW$3)+COUNTIFS(小学生・中学生アンケート元データ!$K$2:$K$1475,クロス集計結果一覧!$C8,小学生・中学生アンケート元データ!$X$2:$X$1475,クロス集計結果一覧!BW$3)+COUNTIFS(小学生・中学生アンケート元データ!$K$2:$K$1475,クロス集計結果一覧!$C8,小学生・中学生アンケート元データ!$Y$2:$Y$1475,クロス集計結果一覧!BW$3)</f>
        <v>34</v>
      </c>
      <c r="BX8" s="16">
        <f>COUNTIFS(小学生・中学生アンケート元データ!$K$2:$K$1475,クロス集計結果一覧!$C8,小学生・中学生アンケート元データ!$W$2:$W$1475,クロス集計結果一覧!BX$3)+COUNTIFS(小学生・中学生アンケート元データ!$K$2:$K$1475,クロス集計結果一覧!$C8,小学生・中学生アンケート元データ!$X$2:$X$1475,クロス集計結果一覧!BX$3)+COUNTIFS(小学生・中学生アンケート元データ!$K$2:$K$1475,クロス集計結果一覧!$C8,小学生・中学生アンケート元データ!$Y$2:$Y$1475,クロス集計結果一覧!BX$3)</f>
        <v>43</v>
      </c>
      <c r="BY8" s="16">
        <f>COUNTIFS(小学生・中学生アンケート元データ!$K$2:$K$1475,クロス集計結果一覧!$C8,小学生・中学生アンケート元データ!$W$2:$W$1475,クロス集計結果一覧!BY$3)+COUNTIFS(小学生・中学生アンケート元データ!$K$2:$K$1475,クロス集計結果一覧!$C8,小学生・中学生アンケート元データ!$X$2:$X$1475,クロス集計結果一覧!BY$3)+COUNTIFS(小学生・中学生アンケート元データ!$K$2:$K$1475,クロス集計結果一覧!$C8,小学生・中学生アンケート元データ!$Y$2:$Y$1475,クロス集計結果一覧!BY$3)</f>
        <v>50</v>
      </c>
      <c r="BZ8" s="16">
        <f>COUNTIFS(小学生・中学生アンケート元データ!$K$2:$K$1475,クロス集計結果一覧!$C8,小学生・中学生アンケート元データ!$W$2:$W$1475,クロス集計結果一覧!BZ$3)+COUNTIFS(小学生・中学生アンケート元データ!$K$2:$K$1475,クロス集計結果一覧!$C8,小学生・中学生アンケート元データ!$X$2:$X$1475,クロス集計結果一覧!BZ$3)+COUNTIFS(小学生・中学生アンケート元データ!$K$2:$K$1475,クロス集計結果一覧!$C8,小学生・中学生アンケート元データ!$Y$2:$Y$1475,クロス集計結果一覧!BZ$3)</f>
        <v>36</v>
      </c>
      <c r="CA8" s="16">
        <f>COUNTIFS(小学生・中学生アンケート元データ!$K$2:$K$1475,クロス集計結果一覧!$C8,小学生・中学生アンケート元データ!$W$2:$W$1475,クロス集計結果一覧!CA$3)+COUNTIFS(小学生・中学生アンケート元データ!$K$2:$K$1475,クロス集計結果一覧!$C8,小学生・中学生アンケート元データ!$X$2:$X$1475,クロス集計結果一覧!CA$3)+COUNTIFS(小学生・中学生アンケート元データ!$K$2:$K$1475,クロス集計結果一覧!$C8,小学生・中学生アンケート元データ!$Y$2:$Y$1475,クロス集計結果一覧!CA$3)</f>
        <v>13</v>
      </c>
      <c r="CB8" s="16">
        <f>COUNTIFS(小学生・中学生アンケート元データ!$K$2:$K$1475,クロス集計結果一覧!$C8,小学生・中学生アンケート元データ!$W$2:$W$1475,クロス集計結果一覧!CB$3)+COUNTIFS(小学生・中学生アンケート元データ!$K$2:$K$1475,クロス集計結果一覧!$C8,小学生・中学生アンケート元データ!$X$2:$X$1475,クロス集計結果一覧!CB$3)+COUNTIFS(小学生・中学生アンケート元データ!$K$2:$K$1475,クロス集計結果一覧!$C8,小学生・中学生アンケート元データ!$Y$2:$Y$1475,クロス集計結果一覧!CB$3)</f>
        <v>11</v>
      </c>
      <c r="CC8" s="16">
        <f>COUNTIFS(小学生・中学生アンケート元データ!$K$2:$K$1475,クロス集計結果一覧!$C8,小学生・中学生アンケート元データ!$W$2:$W$1475,クロス集計結果一覧!CC$3)+COUNTIFS(小学生・中学生アンケート元データ!$K$2:$K$1475,クロス集計結果一覧!$C8,小学生・中学生アンケート元データ!$X$2:$X$1475,クロス集計結果一覧!CC$3)+COUNTIFS(小学生・中学生アンケート元データ!$K$2:$K$1475,クロス集計結果一覧!$C8,小学生・中学生アンケート元データ!$Y$2:$Y$1475,クロス集計結果一覧!CC$3)</f>
        <v>10</v>
      </c>
      <c r="CD8" s="16">
        <f>COUNTIFS(小学生・中学生アンケート元データ!$K$2:$K$1475,クロス集計結果一覧!$C8,小学生・中学生アンケート元データ!$W$2:$W$1475,クロス集計結果一覧!CD$3)+COUNTIFS(小学生・中学生アンケート元データ!$K$2:$K$1475,クロス集計結果一覧!$C8,小学生・中学生アンケート元データ!$X$2:$X$1475,クロス集計結果一覧!CD$3)+COUNTIFS(小学生・中学生アンケート元データ!$K$2:$K$1475,クロス集計結果一覧!$C8,小学生・中学生アンケート元データ!$Y$2:$Y$1475,クロス集計結果一覧!CD$3)</f>
        <v>24</v>
      </c>
      <c r="CE8" s="16">
        <f>COUNTIFS(小学生・中学生アンケート元データ!$K$2:$K$1475,クロス集計結果一覧!$C8,小学生・中学生アンケート元データ!$W$2:$W$1475,クロス集計結果一覧!CE$3)+COUNTIFS(小学生・中学生アンケート元データ!$K$2:$K$1475,クロス集計結果一覧!$C8,小学生・中学生アンケート元データ!$X$2:$X$1475,クロス集計結果一覧!CE$3)+COUNTIFS(小学生・中学生アンケート元データ!$K$2:$K$1475,クロス集計結果一覧!$C8,小学生・中学生アンケート元データ!$Y$2:$Y$1475,クロス集計結果一覧!CE$3)</f>
        <v>5</v>
      </c>
      <c r="CF8" s="16">
        <f>COUNTIFS(小学生・中学生アンケート元データ!$K$2:$K$1475,クロス集計結果一覧!$C8,小学生・中学生アンケート元データ!$W$2:$W$1475,クロス集計結果一覧!CF$3)+COUNTIFS(小学生・中学生アンケート元データ!$K$2:$K$1475,クロス集計結果一覧!$C8,小学生・中学生アンケート元データ!$X$2:$X$1475,クロス集計結果一覧!CF$3)+COUNTIFS(小学生・中学生アンケート元データ!$K$2:$K$1475,クロス集計結果一覧!$C8,小学生・中学生アンケート元データ!$Y$2:$Y$1475,クロス集計結果一覧!CF$3)</f>
        <v>4</v>
      </c>
      <c r="CG8" s="16">
        <f>COUNTIFS(小学生・中学生アンケート元データ!$K$2:$K$1475,クロス集計結果一覧!$C8,小学生・中学生アンケート元データ!$W$2:$W$1475,クロス集計結果一覧!CG$3)+COUNTIFS(小学生・中学生アンケート元データ!$K$2:$K$1475,クロス集計結果一覧!$C8,小学生・中学生アンケート元データ!$X$2:$X$1475,クロス集計結果一覧!CG$3)+COUNTIFS(小学生・中学生アンケート元データ!$K$2:$K$1475,クロス集計結果一覧!$C8,小学生・中学生アンケート元データ!$Y$2:$Y$1475,クロス集計結果一覧!CG$3)</f>
        <v>30</v>
      </c>
      <c r="CH8" s="16">
        <f>COUNTIFS(小学生・中学生アンケート元データ!$K$2:$K$1475,クロス集計結果一覧!$C8,小学生・中学生アンケート元データ!$W$2:$W$1475,クロス集計結果一覧!CH$3)+COUNTIFS(小学生・中学生アンケート元データ!$K$2:$K$1475,クロス集計結果一覧!$C8,小学生・中学生アンケート元データ!$X$2:$X$1475,クロス集計結果一覧!CH$3)+COUNTIFS(小学生・中学生アンケート元データ!$K$2:$K$1475,クロス集計結果一覧!$C8,小学生・中学生アンケート元データ!$Y$2:$Y$1475,クロス集計結果一覧!CH$3)</f>
        <v>9</v>
      </c>
      <c r="CI8" s="16">
        <f>COUNTIFS(小学生・中学生アンケート元データ!$K$2:$K$1475,クロス集計結果一覧!$C8,小学生・中学生アンケート元データ!$W$2:$W$1475,クロス集計結果一覧!CI$3)+COUNTIFS(小学生・中学生アンケート元データ!$K$2:$K$1475,クロス集計結果一覧!$C8,小学生・中学生アンケート元データ!$X$2:$X$1475,クロス集計結果一覧!CI$3)+COUNTIFS(小学生・中学生アンケート元データ!$K$2:$K$1475,クロス集計結果一覧!$C8,小学生・中学生アンケート元データ!$Y$2:$Y$1475,クロス集計結果一覧!CI$3)</f>
        <v>6</v>
      </c>
      <c r="CJ8" s="16">
        <f>COUNTIFS(小学生・中学生アンケート元データ!$K$2:$K$1475,クロス集計結果一覧!$C8,小学生・中学生アンケート元データ!$W$2:$W$1475,クロス集計結果一覧!CJ$3)+COUNTIFS(小学生・中学生アンケート元データ!$K$2:$K$1475,クロス集計結果一覧!$C8,小学生・中学生アンケート元データ!$X$2:$X$1475,クロス集計結果一覧!CJ$3)+COUNTIFS(小学生・中学生アンケート元データ!$K$2:$K$1475,クロス集計結果一覧!$C8,小学生・中学生アンケート元データ!$Y$2:$Y$1475,クロス集計結果一覧!CJ$3)</f>
        <v>25</v>
      </c>
      <c r="CK8" s="16">
        <f>COUNTIFS(小学生・中学生アンケート元データ!$K$2:$K$1475,クロス集計結果一覧!$C8,小学生・中学生アンケート元データ!$W$2:$W$1475,クロス集計結果一覧!CK$3)+COUNTIFS(小学生・中学生アンケート元データ!$K$2:$K$1475,クロス集計結果一覧!$C8,小学生・中学生アンケート元データ!$X$2:$X$1475,クロス集計結果一覧!CK$3)+COUNTIFS(小学生・中学生アンケート元データ!$K$2:$K$1475,クロス集計結果一覧!$C8,小学生・中学生アンケート元データ!$Y$2:$Y$1475,クロス集計結果一覧!CK$3)</f>
        <v>7</v>
      </c>
      <c r="CL8" s="16">
        <f>COUNTIFS(小学生・中学生アンケート元データ!$K$2:$K$1475,クロス集計結果一覧!$C8,小学生・中学生アンケート元データ!$W$2:$W$1475,クロス集計結果一覧!CL$3)+COUNTIFS(小学生・中学生アンケート元データ!$K$2:$K$1475,クロス集計結果一覧!$C8,小学生・中学生アンケート元データ!$X$2:$X$1475,クロス集計結果一覧!CL$3)+COUNTIFS(小学生・中学生アンケート元データ!$K$2:$K$1475,クロス集計結果一覧!$C8,小学生・中学生アンケート元データ!$Y$2:$Y$1475,クロス集計結果一覧!CL$3)</f>
        <v>6</v>
      </c>
      <c r="CM8" s="16">
        <f>COUNTIFS(小学生・中学生アンケート元データ!$K$2:$K$1475,クロス集計結果一覧!$C8,小学生・中学生アンケート元データ!$W$2:$W$1475,クロス集計結果一覧!CM$3)+COUNTIFS(小学生・中学生アンケート元データ!$K$2:$K$1475,クロス集計結果一覧!$C8,小学生・中学生アンケート元データ!$X$2:$X$1475,クロス集計結果一覧!CM$3)+COUNTIFS(小学生・中学生アンケート元データ!$K$2:$K$1475,クロス集計結果一覧!$C8,小学生・中学生アンケート元データ!$Y$2:$Y$1475,クロス集計結果一覧!CM$3)</f>
        <v>10</v>
      </c>
      <c r="CN8" s="16">
        <f>COUNTIFS(小学生・中学生アンケート元データ!$K$2:$K$1475,クロス集計結果一覧!$C8,小学生・中学生アンケート元データ!$W$2:$W$1475,"*その他*")+COUNTIFS(小学生・中学生アンケート元データ!$K$2:$K$1475,クロス集計結果一覧!$C8,小学生・中学生アンケート元データ!$X$2:$X$1475,"*その他*")+COUNTIFS(小学生・中学生アンケート元データ!$K$2:$K$1475,クロス集計結果一覧!$C8,小学生・中学生アンケート元データ!$Y$2:$Y$1475,"*その他*")</f>
        <v>4</v>
      </c>
      <c r="CO8" s="15">
        <f>SUM(CP8:CR8)</f>
        <v>189</v>
      </c>
      <c r="CP8" s="16">
        <f>COUNTIFS(小学生・中学生アンケート元データ!$Z$2:$Z$1475,CP$3,小学生・中学生アンケート元データ!$K$2:$K$1475,クロス集計結果一覧!$C8)</f>
        <v>165</v>
      </c>
      <c r="CQ8" s="16">
        <f>COUNTIFS(小学生・中学生アンケート元データ!$Z$2:$Z$1475,"知らない　→自由記述へ",小学生・中学生アンケート元データ!$K$2:$K$1475,クロス集計結果一覧!$C8)</f>
        <v>21</v>
      </c>
      <c r="CR8" s="17">
        <f>COUNTIFS(小学生・中学生アンケート元データ!$Z$2:$Z$1475,"",小学生・中学生アンケート元データ!$K$2:$K$1475,クロス集計結果一覧!$C8)</f>
        <v>3</v>
      </c>
      <c r="CS8" s="15">
        <f>SUM(CT8:CU8)</f>
        <v>168</v>
      </c>
      <c r="CT8" s="16">
        <f>COUNTIFS(小学生・中学生アンケート元データ!$AA$2:$AA$1475,CT$3,小学生・中学生アンケート元データ!$K$2:$K$1475,クロス集計結果一覧!$C8)</f>
        <v>98</v>
      </c>
      <c r="CU8" s="17">
        <f>COUNTIFS(小学生・中学生アンケート元データ!$AA$2:$AA$1475,"行動していない　→自由記述へ",小学生・中学生アンケート元データ!$K$2:$K$1475,クロス集計結果一覧!$C8)</f>
        <v>70</v>
      </c>
      <c r="CV8" s="15">
        <f>SUM(CW8:DN8)</f>
        <v>363</v>
      </c>
      <c r="CW8" s="16">
        <f>COUNTIF(SDGs集計用!$C$233:$AD$421,クロス集計結果一覧!CW$3)</f>
        <v>22</v>
      </c>
      <c r="CX8" s="16">
        <f>COUNTIF(SDGs集計用!$C$233:$AD$421,クロス集計結果一覧!CX$3)</f>
        <v>25</v>
      </c>
      <c r="CY8" s="16">
        <f>COUNTIF(SDGs集計用!$C$233:$AD$421,クロス集計結果一覧!CY$3)</f>
        <v>22</v>
      </c>
      <c r="CZ8" s="16">
        <f>COUNTIF(SDGs集計用!$C$233:$AD$421,クロス集計結果一覧!CZ$3)</f>
        <v>8</v>
      </c>
      <c r="DA8" s="16">
        <f>COUNTIF(SDGs集計用!$C$233:$AD$421,クロス集計結果一覧!DA$3)</f>
        <v>17</v>
      </c>
      <c r="DB8" s="16">
        <f>COUNTIF(SDGs集計用!$C$233:$AD$421,クロス集計結果一覧!DB$3)</f>
        <v>19</v>
      </c>
      <c r="DC8" s="16">
        <f>COUNTIF(SDGs集計用!$C$233:$AD$421,クロス集計結果一覧!DC$3)</f>
        <v>22</v>
      </c>
      <c r="DD8" s="16">
        <f>COUNTIF(SDGs集計用!$C$233:$AD$421,クロス集計結果一覧!DD$3)</f>
        <v>8</v>
      </c>
      <c r="DE8" s="16">
        <f>COUNTIF(SDGs集計用!$C$233:$AD$421,クロス集計結果一覧!DE$3)</f>
        <v>7</v>
      </c>
      <c r="DF8" s="16">
        <f>COUNTIF(SDGs集計用!$C$233:$AD$421,クロス集計結果一覧!DF$3)</f>
        <v>18</v>
      </c>
      <c r="DG8" s="16">
        <f>COUNTIF(SDGs集計用!$C$233:$AD$421,クロス集計結果一覧!DG$3)</f>
        <v>31</v>
      </c>
      <c r="DH8" s="16">
        <f>COUNTIF(SDGs集計用!$C$233:$AD$421,クロス集計結果一覧!DH$3)</f>
        <v>20</v>
      </c>
      <c r="DI8" s="16">
        <f>COUNTIF(SDGs集計用!$C$233:$AD$421,クロス集計結果一覧!DI$3)</f>
        <v>22</v>
      </c>
      <c r="DJ8" s="16">
        <f>COUNTIF(SDGs集計用!$C$233:$AD$421,クロス集計結果一覧!DJ$3)</f>
        <v>44</v>
      </c>
      <c r="DK8" s="16">
        <f>COUNTIF(SDGs集計用!$C$233:$AD$421,クロス集計結果一覧!DK$3)</f>
        <v>45</v>
      </c>
      <c r="DL8" s="16">
        <f>COUNTIF(SDGs集計用!$C$233:$AD$421,クロス集計結果一覧!DL$3)</f>
        <v>18</v>
      </c>
      <c r="DM8" s="16">
        <f>COUNTIF(SDGs集計用!$C$233:$AD$421,クロス集計結果一覧!DM$3)</f>
        <v>7</v>
      </c>
      <c r="DN8" s="17">
        <f>COUNTIF(SDGs集計用!$C$233:$AD$421,クロス集計結果一覧!DN$3)</f>
        <v>8</v>
      </c>
    </row>
    <row r="9" spans="2:118" x14ac:dyDescent="0.4">
      <c r="B9" s="18"/>
      <c r="C9" s="9"/>
      <c r="D9" s="10">
        <f>SUM(E9:J9)</f>
        <v>99.999999999999986</v>
      </c>
      <c r="E9" s="11">
        <f>E8/$D8*100</f>
        <v>43.915343915343911</v>
      </c>
      <c r="F9" s="11">
        <f t="shared" ref="F9" si="111">F8/$D8*100</f>
        <v>36.507936507936506</v>
      </c>
      <c r="G9" s="11">
        <f t="shared" ref="G9" si="112">G8/$D8*100</f>
        <v>17.460317460317459</v>
      </c>
      <c r="H9" s="11">
        <f t="shared" ref="H9" si="113">H8/$D8*100</f>
        <v>2.1164021164021163</v>
      </c>
      <c r="I9" s="11">
        <f t="shared" ref="I9" si="114">I8/$D8*100</f>
        <v>0</v>
      </c>
      <c r="J9" s="12">
        <f t="shared" ref="J9" si="115">J8/$D8*100</f>
        <v>0</v>
      </c>
      <c r="K9" s="10">
        <f t="shared" si="107"/>
        <v>100</v>
      </c>
      <c r="L9" s="11">
        <f t="shared" ref="L9" si="116">L8/$D8*100</f>
        <v>41.798941798941797</v>
      </c>
      <c r="M9" s="11">
        <f t="shared" ref="M9" si="117">M8/$D8*100</f>
        <v>37.037037037037038</v>
      </c>
      <c r="N9" s="11">
        <f t="shared" ref="N9" si="118">N8/$D8*100</f>
        <v>5.2910052910052912</v>
      </c>
      <c r="O9" s="11">
        <f t="shared" ref="O9" si="119">O8/$D8*100</f>
        <v>4.2328042328042326</v>
      </c>
      <c r="P9" s="11">
        <f t="shared" ref="P9" si="120">P8/$D8*100</f>
        <v>11.640211640211639</v>
      </c>
      <c r="Q9" s="12">
        <f t="shared" ref="Q9" si="121">Q8/$D8*100</f>
        <v>0</v>
      </c>
      <c r="R9" s="10">
        <f>SUM(S9:U9)</f>
        <v>100</v>
      </c>
      <c r="S9" s="11">
        <f t="shared" ref="S9" si="122">S8/$D8*100</f>
        <v>60.317460317460316</v>
      </c>
      <c r="T9" s="11">
        <f t="shared" ref="T9" si="123">T8/$D8*100</f>
        <v>38.62433862433862</v>
      </c>
      <c r="U9" s="12">
        <f t="shared" ref="U9" si="124">U8/$D8*100</f>
        <v>1.0582010582010581</v>
      </c>
      <c r="V9" s="10">
        <f t="shared" si="108"/>
        <v>100</v>
      </c>
      <c r="W9" s="11">
        <f>W8/$V8*100</f>
        <v>7.0175438596491224</v>
      </c>
      <c r="X9" s="11">
        <f t="shared" ref="X9" si="125">X8/$V8*100</f>
        <v>57.894736842105267</v>
      </c>
      <c r="Y9" s="11">
        <f t="shared" ref="Y9" si="126">Y8/$V8*100</f>
        <v>13.157894736842104</v>
      </c>
      <c r="Z9" s="11">
        <f t="shared" ref="Z9" si="127">Z8/$V8*100</f>
        <v>0</v>
      </c>
      <c r="AA9" s="11">
        <f t="shared" ref="AA9" si="128">AA8/$V8*100</f>
        <v>14.912280701754385</v>
      </c>
      <c r="AB9" s="11">
        <f t="shared" ref="AB9" si="129">AB8/$V8*100</f>
        <v>3.5087719298245612</v>
      </c>
      <c r="AC9" s="11">
        <f t="shared" ref="AC9" si="130">AC8/$V8*100</f>
        <v>3.5087719298245612</v>
      </c>
      <c r="AD9" s="10">
        <f>SUM(AE9:AK9)</f>
        <v>99.999999999999986</v>
      </c>
      <c r="AE9" s="11">
        <f>AE8/$AD8*100</f>
        <v>12.328767123287671</v>
      </c>
      <c r="AF9" s="11">
        <f t="shared" ref="AF9" si="131">AF8/$AD8*100</f>
        <v>28.767123287671232</v>
      </c>
      <c r="AG9" s="11">
        <f t="shared" ref="AG9" si="132">AG8/$AD8*100</f>
        <v>12.328767123287671</v>
      </c>
      <c r="AH9" s="11">
        <f t="shared" ref="AH9" si="133">AH8/$AD8*100</f>
        <v>16.43835616438356</v>
      </c>
      <c r="AI9" s="11">
        <f t="shared" ref="AI9" si="134">AI8/$AD8*100</f>
        <v>0</v>
      </c>
      <c r="AJ9" s="11">
        <f t="shared" ref="AJ9" si="135">AJ8/$AD8*100</f>
        <v>17.80821917808219</v>
      </c>
      <c r="AK9" s="11">
        <f t="shared" ref="AK9" si="136">AK8/$AD8*100</f>
        <v>12.328767123287671</v>
      </c>
      <c r="AL9" s="10">
        <f t="shared" si="110"/>
        <v>99.999999999999986</v>
      </c>
      <c r="AM9" s="11">
        <f t="shared" ref="AM9" si="137">AM8/$AL8*100</f>
        <v>6.2240663900414939</v>
      </c>
      <c r="AN9" s="11">
        <f t="shared" ref="AN9" si="138">AN8/$AL8*100</f>
        <v>4.7717842323651452</v>
      </c>
      <c r="AO9" s="11">
        <f t="shared" ref="AO9" si="139">AO8/$AL8*100</f>
        <v>9.9585062240663902</v>
      </c>
      <c r="AP9" s="11">
        <f t="shared" ref="AP9" si="140">AP8/$AL8*100</f>
        <v>17.427385892116181</v>
      </c>
      <c r="AQ9" s="11">
        <f t="shared" ref="AQ9" si="141">AQ8/$AL8*100</f>
        <v>4.7717842323651452</v>
      </c>
      <c r="AR9" s="11">
        <f t="shared" ref="AR9" si="142">AR8/$AL8*100</f>
        <v>8.9211618257261414</v>
      </c>
      <c r="AS9" s="11">
        <f t="shared" ref="AS9" si="143">AS8/$AL8*100</f>
        <v>6.0165975103734439</v>
      </c>
      <c r="AT9" s="11">
        <f t="shared" ref="AT9" si="144">AT8/$AL8*100</f>
        <v>4.7717842323651452</v>
      </c>
      <c r="AU9" s="11">
        <f t="shared" ref="AU9" si="145">AU8/$AL8*100</f>
        <v>3.5269709543568464</v>
      </c>
      <c r="AV9" s="11">
        <f t="shared" ref="AV9" si="146">AV8/$AL8*100</f>
        <v>2.0746887966804977</v>
      </c>
      <c r="AW9" s="11">
        <f t="shared" ref="AW9" si="147">AW8/$AL8*100</f>
        <v>2.2821576763485476</v>
      </c>
      <c r="AX9" s="11">
        <f t="shared" ref="AX9" si="148">AX8/$AL8*100</f>
        <v>7.2614107883817436</v>
      </c>
      <c r="AY9" s="11">
        <f t="shared" ref="AY9" si="149">AY8/$AL8*100</f>
        <v>0</v>
      </c>
      <c r="AZ9" s="11">
        <f t="shared" ref="AZ9" si="150">AZ8/$AL8*100</f>
        <v>4.3568464730290453</v>
      </c>
      <c r="BA9" s="11">
        <f t="shared" ref="BA9" si="151">BA8/$AL8*100</f>
        <v>8.7136929460580905</v>
      </c>
      <c r="BB9" s="11">
        <f t="shared" ref="BB9" si="152">BB8/$AL8*100</f>
        <v>4.1493775933609953</v>
      </c>
      <c r="BC9" s="11">
        <f t="shared" ref="BC9" si="153">BC8/$AL8*100</f>
        <v>1.2448132780082988</v>
      </c>
      <c r="BD9" s="12">
        <f t="shared" ref="BD9" si="154">BD8/$AL8*100</f>
        <v>3.5269709543568464</v>
      </c>
      <c r="BE9" s="10">
        <f>SUM(BF9:BR9)</f>
        <v>99.999999999999986</v>
      </c>
      <c r="BF9" s="11">
        <f t="shared" ref="BF9" si="155">BF8/$BE8*100</f>
        <v>38.972809667673715</v>
      </c>
      <c r="BG9" s="11">
        <f t="shared" ref="BG9" si="156">BG8/$BE8*100</f>
        <v>9.3655589123867067</v>
      </c>
      <c r="BH9" s="11">
        <f t="shared" ref="BH9" si="157">BH8/$BE8*100</f>
        <v>2.1148036253776437</v>
      </c>
      <c r="BI9" s="11">
        <f t="shared" ref="BI9" si="158">BI8/$BE8*100</f>
        <v>0.90634441087613304</v>
      </c>
      <c r="BJ9" s="11">
        <f t="shared" ref="BJ9" si="159">BJ8/$BE8*100</f>
        <v>4.5317220543806647</v>
      </c>
      <c r="BK9" s="11">
        <f t="shared" ref="BK9" si="160">BK8/$BE8*100</f>
        <v>3.3232628398791544</v>
      </c>
      <c r="BL9" s="11">
        <f t="shared" ref="BL9" si="161">BL8/$BE8*100</f>
        <v>11.48036253776435</v>
      </c>
      <c r="BM9" s="11">
        <f t="shared" ref="BM9" si="162">BM8/$BE8*100</f>
        <v>9.3655589123867067</v>
      </c>
      <c r="BN9" s="11">
        <f t="shared" ref="BN9" si="163">BN8/$BE8*100</f>
        <v>4.5317220543806647</v>
      </c>
      <c r="BO9" s="11">
        <f t="shared" ref="BO9" si="164">BO8/$BE8*100</f>
        <v>1.5105740181268883</v>
      </c>
      <c r="BP9" s="11">
        <f t="shared" ref="BP9" si="165">BP8/$BE8*100</f>
        <v>8.761329305135952</v>
      </c>
      <c r="BQ9" s="11">
        <f t="shared" ref="BQ9" si="166">BQ8/$BE8*100</f>
        <v>3.3232628398791544</v>
      </c>
      <c r="BR9" s="12">
        <f t="shared" ref="BR9" si="167">BR8/$BE8*100</f>
        <v>1.8126888217522661</v>
      </c>
      <c r="BS9" s="10">
        <f>SUM(BT9:CN9)</f>
        <v>100.00000000000001</v>
      </c>
      <c r="BT9" s="11">
        <f t="shared" ref="BT9" si="168">BT8/$BS8*100</f>
        <v>6.8230277185501063</v>
      </c>
      <c r="BU9" s="11">
        <f t="shared" ref="BU9" si="169">BU8/$BS8*100</f>
        <v>14.498933901918976</v>
      </c>
      <c r="BV9" s="11">
        <f t="shared" ref="BV9" si="170">BV8/$BS8*100</f>
        <v>8.9552238805970141</v>
      </c>
      <c r="BW9" s="11">
        <f t="shared" ref="BW9" si="171">BW8/$BS8*100</f>
        <v>7.249466950959488</v>
      </c>
      <c r="BX9" s="11">
        <f t="shared" ref="BX9" si="172">BX8/$BS8*100</f>
        <v>9.1684434968017072</v>
      </c>
      <c r="BY9" s="11">
        <f t="shared" ref="BY9" si="173">BY8/$BS8*100</f>
        <v>10.660980810234541</v>
      </c>
      <c r="BZ9" s="11">
        <f t="shared" ref="BZ9" si="174">BZ8/$BS8*100</f>
        <v>7.6759061833688706</v>
      </c>
      <c r="CA9" s="11">
        <f t="shared" ref="CA9" si="175">CA8/$BS8*100</f>
        <v>2.7718550106609809</v>
      </c>
      <c r="CB9" s="11">
        <f t="shared" ref="CB9" si="176">CB8/$BS8*100</f>
        <v>2.3454157782515992</v>
      </c>
      <c r="CC9" s="11">
        <f t="shared" ref="CC9" si="177">CC8/$BS8*100</f>
        <v>2.1321961620469083</v>
      </c>
      <c r="CD9" s="11">
        <f t="shared" ref="CD9" si="178">CD8/$BS8*100</f>
        <v>5.1172707889125801</v>
      </c>
      <c r="CE9" s="11">
        <f t="shared" ref="CE9" si="179">CE8/$BS8*100</f>
        <v>1.0660980810234542</v>
      </c>
      <c r="CF9" s="11">
        <f t="shared" ref="CF9" si="180">CF8/$BS8*100</f>
        <v>0.85287846481876328</v>
      </c>
      <c r="CG9" s="11">
        <f t="shared" ref="CG9" si="181">CG8/$BS8*100</f>
        <v>6.3965884861407254</v>
      </c>
      <c r="CH9" s="11">
        <f t="shared" ref="CH9" si="182">CH8/$BS8*100</f>
        <v>1.9189765458422177</v>
      </c>
      <c r="CI9" s="11">
        <f t="shared" ref="CI9" si="183">CI8/$BS8*100</f>
        <v>1.279317697228145</v>
      </c>
      <c r="CJ9" s="11">
        <f t="shared" ref="CJ9" si="184">CJ8/$BS8*100</f>
        <v>5.3304904051172706</v>
      </c>
      <c r="CK9" s="11">
        <f t="shared" ref="CK9" si="185">CK8/$BS8*100</f>
        <v>1.4925373134328357</v>
      </c>
      <c r="CL9" s="11">
        <f t="shared" ref="CL9" si="186">CL8/$BS8*100</f>
        <v>1.279317697228145</v>
      </c>
      <c r="CM9" s="11">
        <f t="shared" ref="CM9" si="187">CM8/$BS8*100</f>
        <v>2.1321961620469083</v>
      </c>
      <c r="CN9" s="11">
        <f t="shared" ref="CN9" si="188">CN8/$BS8*100</f>
        <v>0.85287846481876328</v>
      </c>
      <c r="CO9" s="10">
        <f>SUM(CP9:CR9)</f>
        <v>100</v>
      </c>
      <c r="CP9" s="11">
        <f t="shared" ref="CP9:CP25" si="189">CP8/$D8*100</f>
        <v>87.301587301587304</v>
      </c>
      <c r="CQ9" s="11">
        <f t="shared" ref="CQ9" si="190">CQ8/$D8*100</f>
        <v>11.111111111111111</v>
      </c>
      <c r="CR9" s="12">
        <f t="shared" ref="CR9" si="191">CR8/$D8*100</f>
        <v>1.5873015873015872</v>
      </c>
      <c r="CS9" s="10">
        <f>SUM(CT9:CU9)</f>
        <v>100</v>
      </c>
      <c r="CT9" s="11">
        <f t="shared" ref="CT9:CT25" si="192">CT8/$CS8*100</f>
        <v>58.333333333333336</v>
      </c>
      <c r="CU9" s="11">
        <f t="shared" ref="CU9:CU25" si="193">CU8/$CS8*100</f>
        <v>41.666666666666671</v>
      </c>
      <c r="CV9" s="10">
        <f>SUM(CW9:DN9)</f>
        <v>100.00000000000003</v>
      </c>
      <c r="CW9" s="11">
        <f t="shared" ref="CW9:CW25" si="194">CW8/$CV8*100</f>
        <v>6.0606060606060606</v>
      </c>
      <c r="CX9" s="11">
        <f t="shared" ref="CX9:CX25" si="195">CX8/$CV8*100</f>
        <v>6.887052341597796</v>
      </c>
      <c r="CY9" s="11">
        <f t="shared" ref="CY9:CY25" si="196">CY8/$CV8*100</f>
        <v>6.0606060606060606</v>
      </c>
      <c r="CZ9" s="11">
        <f t="shared" ref="CZ9:CZ25" si="197">CZ8/$CV8*100</f>
        <v>2.2038567493112948</v>
      </c>
      <c r="DA9" s="11">
        <f t="shared" ref="DA9:DA25" si="198">DA8/$CV8*100</f>
        <v>4.6831955922865012</v>
      </c>
      <c r="DB9" s="11">
        <f t="shared" ref="DB9:DB25" si="199">DB8/$CV8*100</f>
        <v>5.2341597796143251</v>
      </c>
      <c r="DC9" s="11">
        <f t="shared" ref="DC9:DC25" si="200">DC8/$CV8*100</f>
        <v>6.0606060606060606</v>
      </c>
      <c r="DD9" s="11">
        <f t="shared" ref="DD9:DD25" si="201">DD8/$CV8*100</f>
        <v>2.2038567493112948</v>
      </c>
      <c r="DE9" s="11">
        <f t="shared" ref="DE9:DE25" si="202">DE8/$CV8*100</f>
        <v>1.9283746556473829</v>
      </c>
      <c r="DF9" s="11">
        <f t="shared" ref="DF9:DF25" si="203">DF8/$CV8*100</f>
        <v>4.9586776859504136</v>
      </c>
      <c r="DG9" s="11">
        <f t="shared" ref="DG9:DG25" si="204">DG8/$CV8*100</f>
        <v>8.5399449035812669</v>
      </c>
      <c r="DH9" s="11">
        <f t="shared" ref="DH9:DH25" si="205">DH8/$CV8*100</f>
        <v>5.5096418732782375</v>
      </c>
      <c r="DI9" s="11">
        <f t="shared" ref="DI9:DI25" si="206">DI8/$CV8*100</f>
        <v>6.0606060606060606</v>
      </c>
      <c r="DJ9" s="11">
        <f t="shared" ref="DJ9:DJ25" si="207">DJ8/$CV8*100</f>
        <v>12.121212121212121</v>
      </c>
      <c r="DK9" s="11">
        <f t="shared" ref="DK9:DK25" si="208">DK8/$CV8*100</f>
        <v>12.396694214876034</v>
      </c>
      <c r="DL9" s="11">
        <f t="shared" ref="DL9:DL25" si="209">DL8/$CV8*100</f>
        <v>4.9586776859504136</v>
      </c>
      <c r="DM9" s="11">
        <f t="shared" ref="DM9:DM25" si="210">DM8/$CV8*100</f>
        <v>1.9283746556473829</v>
      </c>
      <c r="DN9" s="12">
        <f t="shared" ref="DN9:DN25" si="211">DN8/$CV8*100</f>
        <v>2.2038567493112948</v>
      </c>
    </row>
    <row r="10" spans="2:118" x14ac:dyDescent="0.4">
      <c r="B10" s="18"/>
      <c r="C10" s="14" t="s">
        <v>1481</v>
      </c>
      <c r="D10" s="15">
        <f t="shared" ref="D10:D25" si="212">SUM(E10:J10)</f>
        <v>251</v>
      </c>
      <c r="E10" s="16">
        <f>COUNTIFS(小学生・中学生アンケート元データ!$M$2:$M$1475,クロス集計結果一覧!E$3,小学生・中学生アンケート元データ!$K$2:$K$1475,クロス集計結果一覧!$C10)</f>
        <v>98</v>
      </c>
      <c r="F10" s="16">
        <f>COUNTIFS(小学生・中学生アンケート元データ!$M$2:$M$1475,クロス集計結果一覧!F$3,小学生・中学生アンケート元データ!$K$2:$K$1475,クロス集計結果一覧!$C10)</f>
        <v>93</v>
      </c>
      <c r="G10" s="16">
        <f>COUNTIFS(小学生・中学生アンケート元データ!$M$2:$M$1475,クロス集計結果一覧!G$3,小学生・中学生アンケート元データ!$K$2:$K$1475,クロス集計結果一覧!$C10)</f>
        <v>51</v>
      </c>
      <c r="H10" s="16">
        <f>COUNTIFS(小学生・中学生アンケート元データ!$M$2:$M$1475,クロス集計結果一覧!H$3,小学生・中学生アンケート元データ!$K$2:$K$1475,クロス集計結果一覧!$C10)</f>
        <v>6</v>
      </c>
      <c r="I10" s="16">
        <f>COUNTIFS(小学生・中学生アンケート元データ!$M$2:$M$1475,クロス集計結果一覧!I$3,小学生・中学生アンケート元データ!$K$2:$K$1475,クロス集計結果一覧!$C10)</f>
        <v>3</v>
      </c>
      <c r="J10" s="17">
        <f>COUNTIFS(小学生・中学生アンケート元データ!$M$2:$M$1475,"",小学生・中学生アンケート元データ!$K$2:$K$1475,クロス集計結果一覧!$C10)</f>
        <v>0</v>
      </c>
      <c r="K10" s="15">
        <f t="shared" si="107"/>
        <v>251</v>
      </c>
      <c r="L10" s="16">
        <f>COUNTIFS(小学生・中学生アンケート元データ!$N$2:$N$1475,クロス集計結果一覧!L$3,小学生・中学生アンケート元データ!$K$2:$K$1475,クロス集計結果一覧!$C10)</f>
        <v>101</v>
      </c>
      <c r="M10" s="16">
        <f>COUNTIFS(小学生・中学生アンケート元データ!$N$2:$N$1475,クロス集計結果一覧!M$3,小学生・中学生アンケート元データ!$K$2:$K$1475,クロス集計結果一覧!$C10)</f>
        <v>92</v>
      </c>
      <c r="N10" s="16">
        <f>COUNTIFS(小学生・中学生アンケート元データ!$N$2:$N$1475,クロス集計結果一覧!N$3,小学生・中学生アンケート元データ!$K$2:$K$1475,クロス集計結果一覧!$C10)</f>
        <v>18</v>
      </c>
      <c r="O10" s="16">
        <f>COUNTIFS(小学生・中学生アンケート元データ!$N$2:$N$1475,クロス集計結果一覧!O$3,小学生・中学生アンケート元データ!$K$2:$K$1475,クロス集計結果一覧!$C10)</f>
        <v>12</v>
      </c>
      <c r="P10" s="16">
        <f>COUNTIFS(小学生・中学生アンケート元データ!$N$2:$N$1475,クロス集計結果一覧!P$3,小学生・中学生アンケート元データ!$K$2:$K$1475,クロス集計結果一覧!$C10)</f>
        <v>27</v>
      </c>
      <c r="Q10" s="17">
        <f>COUNTIFS(小学生・中学生アンケート元データ!$N$2:$N$1475,"",小学生・中学生アンケート元データ!$K$2:$K$1475,クロス集計結果一覧!$C10)</f>
        <v>1</v>
      </c>
      <c r="R10" s="15">
        <f>SUM(S10:U10)</f>
        <v>251</v>
      </c>
      <c r="S10" s="16">
        <f>COUNTIFS(小学生・中学生アンケート元データ!$O$2:$O$1475,"住んでいたい　→問６ー１へ",小学生・中学生アンケート元データ!$K$2:$K$1475,クロス集計結果一覧!$C10)</f>
        <v>150</v>
      </c>
      <c r="T10" s="16">
        <f>COUNTIFS(小学生・中学生アンケート元データ!$O$2:$O$1475,"住んでいたくない　→問６－２へ",小学生・中学生アンケート元データ!$K$2:$K$1475,クロス集計結果一覧!$C10)</f>
        <v>99</v>
      </c>
      <c r="U10" s="17">
        <f>COUNTIFS(小学生・中学生アンケート元データ!$O$2:$O$1475,"",小学生・中学生アンケート元データ!$K$2:$K$1475,クロス集計結果一覧!$C10)</f>
        <v>2</v>
      </c>
      <c r="V10" s="15">
        <f t="shared" si="108"/>
        <v>150</v>
      </c>
      <c r="W10" s="16">
        <f>COUNTIFS(小学生・中学生アンケート元データ!$P$2:$P$1475,クロス集計結果一覧!W$3,小学生・中学生アンケート元データ!$K$2:$K$1475,クロス集計結果一覧!$C10)</f>
        <v>9</v>
      </c>
      <c r="X10" s="16">
        <f>COUNTIFS(小学生・中学生アンケート元データ!$P$2:$P$1475,クロス集計結果一覧!X$3,小学生・中学生アンケート元データ!$K$2:$K$1475,クロス集計結果一覧!$C10)</f>
        <v>71</v>
      </c>
      <c r="Y10" s="16">
        <f>COUNTIFS(小学生・中学生アンケート元データ!$P$2:$P$1475,クロス集計結果一覧!Y$3,小学生・中学生アンケート元データ!$K$2:$K$1475,クロス集計結果一覧!$C10)</f>
        <v>19</v>
      </c>
      <c r="Z10" s="16">
        <f>COUNTIFS(小学生・中学生アンケート元データ!$P$2:$P$1475,クロス集計結果一覧!Z$3,小学生・中学生アンケート元データ!$K$2:$K$1475,クロス集計結果一覧!$C10)</f>
        <v>2</v>
      </c>
      <c r="AA10" s="16">
        <f>COUNTIFS(小学生・中学生アンケート元データ!$P$2:$P$1475,クロス集計結果一覧!AA$3,小学生・中学生アンケート元データ!$K$2:$K$1475,クロス集計結果一覧!$C10)</f>
        <v>31</v>
      </c>
      <c r="AB10" s="16">
        <f>COUNTIFS(小学生・中学生アンケート元データ!$P$2:$P$1475,クロス集計結果一覧!AB$3,小学生・中学生アンケート元データ!$K$2:$K$1475,クロス集計結果一覧!$C10)</f>
        <v>12</v>
      </c>
      <c r="AC10" s="25">
        <f>S10-SUM(W10:AB10)</f>
        <v>6</v>
      </c>
      <c r="AD10" s="15">
        <f>SUM(AE10:AK10)</f>
        <v>99</v>
      </c>
      <c r="AE10" s="16">
        <f>COUNTIFS(小学生・中学生アンケート元データ!$Q$2:$Q$1475,クロス集計結果一覧!AE$3,小学生・中学生アンケート元データ!$K$2:$K$1475,クロス集計結果一覧!$C10)</f>
        <v>17</v>
      </c>
      <c r="AF10" s="16">
        <f>COUNTIFS(小学生・中学生アンケート元データ!$Q$2:$Q$1475,クロス集計結果一覧!AF$3,小学生・中学生アンケート元データ!$K$2:$K$1475,クロス集計結果一覧!$C10)</f>
        <v>28</v>
      </c>
      <c r="AG10" s="16">
        <f>COUNTIFS(小学生・中学生アンケート元データ!$Q$2:$Q$1475,クロス集計結果一覧!AG$3,小学生・中学生アンケート元データ!$K$2:$K$1475,クロス集計結果一覧!$C10)</f>
        <v>10</v>
      </c>
      <c r="AH10" s="16">
        <f>COUNTIFS(小学生・中学生アンケート元データ!$Q$2:$Q$1475,クロス集計結果一覧!AH$3,小学生・中学生アンケート元データ!$K$2:$K$1475,クロス集計結果一覧!$C10)</f>
        <v>15</v>
      </c>
      <c r="AI10" s="16">
        <f>COUNTIFS(小学生・中学生アンケート元データ!$Q$2:$Q$1475,クロス集計結果一覧!AI$3,小学生・中学生アンケート元データ!$K$2:$K$1475,クロス集計結果一覧!$C10)</f>
        <v>1</v>
      </c>
      <c r="AJ10" s="16">
        <f>COUNTIFS(小学生・中学生アンケート元データ!$Q$2:$Q$1475,クロス集計結果一覧!AJ$3,小学生・中学生アンケート元データ!$K$2:$K$1475,クロス集計結果一覧!$C10)</f>
        <v>16</v>
      </c>
      <c r="AK10" s="25">
        <f t="shared" ref="AK10" si="213">T10-SUM(AE10:AJ10)</f>
        <v>12</v>
      </c>
      <c r="AL10" s="15">
        <f t="shared" si="110"/>
        <v>670</v>
      </c>
      <c r="AM10" s="16">
        <f>COUNTIFS(小学生・中学生アンケート元データ!$K$2:$K$1475,クロス集計結果一覧!$C10,小学生・中学生アンケート元データ!$R$2:$R$1475,クロス集計結果一覧!AM$3)+COUNTIFS(小学生・中学生アンケート元データ!$K$2:$K$1475,クロス集計結果一覧!$C10,小学生・中学生アンケート元データ!$S$2:$S$1475,クロス集計結果一覧!AM$3)+COUNTIFS(小学生・中学生アンケート元データ!$K$2:$K$1475,クロス集計結果一覧!$C10,小学生・中学生アンケート元データ!$T$2:$T$1475,クロス集計結果一覧!AM$3)</f>
        <v>40</v>
      </c>
      <c r="AN10" s="16">
        <f>COUNTIFS(小学生・中学生アンケート元データ!$K$2:$K$1475,クロス集計結果一覧!$C10,小学生・中学生アンケート元データ!$R$2:$R$1475,クロス集計結果一覧!AN$3)+COUNTIFS(小学生・中学生アンケート元データ!$K$2:$K$1475,クロス集計結果一覧!$C10,小学生・中学生アンケート元データ!$S$2:$S$1475,クロス集計結果一覧!AN$3)+COUNTIFS(小学生・中学生アンケート元データ!$K$2:$K$1475,クロス集計結果一覧!$C10,小学生・中学生アンケート元データ!$T$2:$T$1475,クロス集計結果一覧!AN$3)</f>
        <v>33</v>
      </c>
      <c r="AO10" s="16">
        <f>COUNTIFS(小学生・中学生アンケート元データ!$K$2:$K$1475,クロス集計結果一覧!$C10,小学生・中学生アンケート元データ!$R$2:$R$1475,クロス集計結果一覧!AO$3)+COUNTIFS(小学生・中学生アンケート元データ!$K$2:$K$1475,クロス集計結果一覧!$C10,小学生・中学生アンケート元データ!$S$2:$S$1475,クロス集計結果一覧!AO$3)+COUNTIFS(小学生・中学生アンケート元データ!$K$2:$K$1475,クロス集計結果一覧!$C10,小学生・中学生アンケート元データ!$T$2:$T$1475,クロス集計結果一覧!AO$3)</f>
        <v>68</v>
      </c>
      <c r="AP10" s="16">
        <f>COUNTIFS(小学生・中学生アンケート元データ!$K$2:$K$1475,クロス集計結果一覧!$C10,小学生・中学生アンケート元データ!$R$2:$R$1475,クロス集計結果一覧!AP$3)+COUNTIFS(小学生・中学生アンケート元データ!$K$2:$K$1475,クロス集計結果一覧!$C10,小学生・中学生アンケート元データ!$S$2:$S$1475,クロス集計結果一覧!AP$3)+COUNTIFS(小学生・中学生アンケート元データ!$K$2:$K$1475,クロス集計結果一覧!$C10,小学生・中学生アンケート元データ!$T$2:$T$1475,クロス集計結果一覧!AP$3)</f>
        <v>117</v>
      </c>
      <c r="AQ10" s="16">
        <f>COUNTIFS(小学生・中学生アンケート元データ!$K$2:$K$1475,クロス集計結果一覧!$C10,小学生・中学生アンケート元データ!$R$2:$R$1475,クロス集計結果一覧!AQ$3)+COUNTIFS(小学生・中学生アンケート元データ!$K$2:$K$1475,クロス集計結果一覧!$C10,小学生・中学生アンケート元データ!$S$2:$S$1475,クロス集計結果一覧!AQ$3)+COUNTIFS(小学生・中学生アンケート元データ!$K$2:$K$1475,クロス集計結果一覧!$C10,小学生・中学生アンケート元データ!$T$2:$T$1475,クロス集計結果一覧!AQ$3)</f>
        <v>22</v>
      </c>
      <c r="AR10" s="16">
        <f>COUNTIFS(小学生・中学生アンケート元データ!$K$2:$K$1475,クロス集計結果一覧!$C10,小学生・中学生アンケート元データ!$R$2:$R$1475,クロス集計結果一覧!AR$3)+COUNTIFS(小学生・中学生アンケート元データ!$K$2:$K$1475,クロス集計結果一覧!$C10,小学生・中学生アンケート元データ!$S$2:$S$1475,クロス集計結果一覧!AR$3)+COUNTIFS(小学生・中学生アンケート元データ!$K$2:$K$1475,クロス集計結果一覧!$C10,小学生・中学生アンケート元データ!$T$2:$T$1475,クロス集計結果一覧!AR$3)</f>
        <v>63</v>
      </c>
      <c r="AS10" s="16">
        <f>COUNTIFS(小学生・中学生アンケート元データ!$K$2:$K$1475,クロス集計結果一覧!$C10,小学生・中学生アンケート元データ!$R$2:$R$1475,クロス集計結果一覧!AS$3)+COUNTIFS(小学生・中学生アンケート元データ!$K$2:$K$1475,クロス集計結果一覧!$C10,小学生・中学生アンケート元データ!$S$2:$S$1475,クロス集計結果一覧!AS$3)+COUNTIFS(小学生・中学生アンケート元データ!$K$2:$K$1475,クロス集計結果一覧!$C10,小学生・中学生アンケート元データ!$T$2:$T$1475,クロス集計結果一覧!AS$3)</f>
        <v>43</v>
      </c>
      <c r="AT10" s="16">
        <f>COUNTIFS(小学生・中学生アンケート元データ!$K$2:$K$1475,クロス集計結果一覧!$C10,小学生・中学生アンケート元データ!$R$2:$R$1475,クロス集計結果一覧!AT$3)+COUNTIFS(小学生・中学生アンケート元データ!$K$2:$K$1475,クロス集計結果一覧!$C10,小学生・中学生アンケート元データ!$S$2:$S$1475,クロス集計結果一覧!AT$3)+COUNTIFS(小学生・中学生アンケート元データ!$K$2:$K$1475,クロス集計結果一覧!$C10,小学生・中学生アンケート元データ!$T$2:$T$1475,クロス集計結果一覧!AT$3)</f>
        <v>22</v>
      </c>
      <c r="AU10" s="16">
        <f>COUNTIFS(小学生・中学生アンケート元データ!$K$2:$K$1475,クロス集計結果一覧!$C10,小学生・中学生アンケート元データ!$R$2:$R$1475,クロス集計結果一覧!AU$3)+COUNTIFS(小学生・中学生アンケート元データ!$K$2:$K$1475,クロス集計結果一覧!$C10,小学生・中学生アンケート元データ!$S$2:$S$1475,クロス集計結果一覧!AU$3)+COUNTIFS(小学生・中学生アンケート元データ!$K$2:$K$1475,クロス集計結果一覧!$C10,小学生・中学生アンケート元データ!$T$2:$T$1475,クロス集計結果一覧!AU$3)</f>
        <v>20</v>
      </c>
      <c r="AV10" s="16">
        <f>COUNTIFS(小学生・中学生アンケート元データ!$K$2:$K$1475,クロス集計結果一覧!$C10,小学生・中学生アンケート元データ!$R$2:$R$1475,クロス集計結果一覧!AV$3)+COUNTIFS(小学生・中学生アンケート元データ!$K$2:$K$1475,クロス集計結果一覧!$C10,小学生・中学生アンケート元データ!$S$2:$S$1475,クロス集計結果一覧!AV$3)+COUNTIFS(小学生・中学生アンケート元データ!$K$2:$K$1475,クロス集計結果一覧!$C10,小学生・中学生アンケート元データ!$T$2:$T$1475,クロス集計結果一覧!AV$3)</f>
        <v>25</v>
      </c>
      <c r="AW10" s="16">
        <f>COUNTIFS(小学生・中学生アンケート元データ!$K$2:$K$1475,クロス集計結果一覧!$C10,小学生・中学生アンケート元データ!$R$2:$R$1475,クロス集計結果一覧!AW$3)+COUNTIFS(小学生・中学生アンケート元データ!$K$2:$K$1475,クロス集計結果一覧!$C10,小学生・中学生アンケート元データ!$S$2:$S$1475,クロス集計結果一覧!AW$3)+COUNTIFS(小学生・中学生アンケート元データ!$K$2:$K$1475,クロス集計結果一覧!$C10,小学生・中学生アンケート元データ!$T$2:$T$1475,クロス集計結果一覧!AW$3)</f>
        <v>12</v>
      </c>
      <c r="AX10" s="16">
        <f>COUNTIFS(小学生・中学生アンケート元データ!$K$2:$K$1475,クロス集計結果一覧!$C10,小学生・中学生アンケート元データ!$R$2:$R$1475,クロス集計結果一覧!AX$3)+COUNTIFS(小学生・中学生アンケート元データ!$K$2:$K$1475,クロス集計結果一覧!$C10,小学生・中学生アンケート元データ!$S$2:$S$1475,クロス集計結果一覧!AX$3)+COUNTIFS(小学生・中学生アンケート元データ!$K$2:$K$1475,クロス集計結果一覧!$C10,小学生・中学生アンケート元データ!$T$2:$T$1475,クロス集計結果一覧!AX$3)</f>
        <v>56</v>
      </c>
      <c r="AY10" s="16">
        <f>COUNTIFS(小学生・中学生アンケート元データ!$K$2:$K$1475,クロス集計結果一覧!$C10,小学生・中学生アンケート元データ!$R$2:$R$1475,クロス集計結果一覧!AY$3)+COUNTIFS(小学生・中学生アンケート元データ!$K$2:$K$1475,クロス集計結果一覧!$C10,小学生・中学生アンケート元データ!$S$2:$S$1475,クロス集計結果一覧!AY$3)+COUNTIFS(小学生・中学生アンケート元データ!$K$2:$K$1475,クロス集計結果一覧!$C10,小学生・中学生アンケート元データ!$T$2:$T$1475,クロス集計結果一覧!AY$3)</f>
        <v>7</v>
      </c>
      <c r="AZ10" s="16">
        <f>COUNTIFS(小学生・中学生アンケート元データ!$K$2:$K$1475,クロス集計結果一覧!$C10,小学生・中学生アンケート元データ!$R$2:$R$1475,クロス集計結果一覧!AZ$3)+COUNTIFS(小学生・中学生アンケート元データ!$K$2:$K$1475,クロス集計結果一覧!$C10,小学生・中学生アンケート元データ!$S$2:$S$1475,クロス集計結果一覧!AZ$3)+COUNTIFS(小学生・中学生アンケート元データ!$K$2:$K$1475,クロス集計結果一覧!$C10,小学生・中学生アンケート元データ!$T$2:$T$1475,クロス集計結果一覧!AZ$3)</f>
        <v>15</v>
      </c>
      <c r="BA10" s="16">
        <f>COUNTIFS(小学生・中学生アンケート元データ!$K$2:$K$1475,クロス集計結果一覧!$C10,小学生・中学生アンケート元データ!$R$2:$R$1475,クロス集計結果一覧!BA$3)+COUNTIFS(小学生・中学生アンケート元データ!$K$2:$K$1475,クロス集計結果一覧!$C10,小学生・中学生アンケート元データ!$S$2:$S$1475,クロス集計結果一覧!BA$3)+COUNTIFS(小学生・中学生アンケート元データ!$K$2:$K$1475,クロス集計結果一覧!$C10,小学生・中学生アンケート元データ!$T$2:$T$1475,クロス集計結果一覧!BA$3)</f>
        <v>64</v>
      </c>
      <c r="BB10" s="16">
        <f>COUNTIFS(小学生・中学生アンケート元データ!$K$2:$K$1475,クロス集計結果一覧!$C10,小学生・中学生アンケート元データ!$R$2:$R$1475,クロス集計結果一覧!BB$3)+COUNTIFS(小学生・中学生アンケート元データ!$K$2:$K$1475,クロス集計結果一覧!$C10,小学生・中学生アンケート元データ!$S$2:$S$1475,クロス集計結果一覧!BB$3)+COUNTIFS(小学生・中学生アンケート元データ!$K$2:$K$1475,クロス集計結果一覧!$C10,小学生・中学生アンケート元データ!$T$2:$T$1475,クロス集計結果一覧!BB$3)</f>
        <v>24</v>
      </c>
      <c r="BC10" s="16">
        <f>COUNTIFS(小学生・中学生アンケート元データ!$K$2:$K$1475,クロス集計結果一覧!$C10,小学生・中学生アンケート元データ!$R$2:$R$1475,クロス集計結果一覧!BC$3)+COUNTIFS(小学生・中学生アンケート元データ!$K$2:$K$1475,クロス集計結果一覧!$C10,小学生・中学生アンケート元データ!$S$2:$S$1475,クロス集計結果一覧!BC$3)+COUNTIFS(小学生・中学生アンケート元データ!$K$2:$K$1475,クロス集計結果一覧!$C10,小学生・中学生アンケート元データ!$T$2:$T$1475,クロス集計結果一覧!BC$3)</f>
        <v>12</v>
      </c>
      <c r="BD10" s="17">
        <f>COUNTIFS(小学生・中学生アンケート元データ!$K$2:$K$1475,クロス集計結果一覧!$C10,小学生・中学生アンケート元データ!$R$2:$R$1475,クロス集計結果一覧!BD$3)+COUNTIFS(小学生・中学生アンケート元データ!$K$2:$K$1475,クロス集計結果一覧!$C10,小学生・中学生アンケート元データ!$S$2:$S$1475,クロス集計結果一覧!BD$3)+COUNTIFS(小学生・中学生アンケート元データ!$K$2:$K$1475,クロス集計結果一覧!$C10,小学生・中学生アンケート元データ!$T$2:$T$1475,クロス集計結果一覧!BD$3)</f>
        <v>27</v>
      </c>
      <c r="BE10" s="15">
        <f>SUM(BF10:BR10)</f>
        <v>457</v>
      </c>
      <c r="BF10" s="16">
        <f>COUNTIFS(小学生・中学生アンケート元データ!$K$2:$K$1475,クロス集計結果一覧!$C10,小学生・中学生アンケート元データ!$U$2:$U$1475,クロス集計結果一覧!BF$3)+COUNTIFS(小学生・中学生アンケート元データ!$K$2:$K$1475,クロス集計結果一覧!$C10,小学生・中学生アンケート元データ!$V$2:$V$1475,クロス集計結果一覧!BF$3)</f>
        <v>171</v>
      </c>
      <c r="BG10" s="16">
        <f>COUNTIFS(小学生・中学生アンケート元データ!$K$2:$K$1475,クロス集計結果一覧!$C10,小学生・中学生アンケート元データ!$U$2:$U$1475,クロス集計結果一覧!BG$3)+COUNTIFS(小学生・中学生アンケート元データ!$K$2:$K$1475,クロス集計結果一覧!$C10,小学生・中学生アンケート元データ!$V$2:$V$1475,クロス集計結果一覧!BG$3)</f>
        <v>33</v>
      </c>
      <c r="BH10" s="16">
        <f>COUNTIFS(小学生・中学生アンケート元データ!$K$2:$K$1475,クロス集計結果一覧!$C10,小学生・中学生アンケート元データ!$U$2:$U$1475,クロス集計結果一覧!BH$3)+COUNTIFS(小学生・中学生アンケート元データ!$K$2:$K$1475,クロス集計結果一覧!$C10,小学生・中学生アンケート元データ!$V$2:$V$1475,クロス集計結果一覧!BH$3)</f>
        <v>9</v>
      </c>
      <c r="BI10" s="16">
        <f>COUNTIFS(小学生・中学生アンケート元データ!$K$2:$K$1475,クロス集計結果一覧!$C10,小学生・中学生アンケート元データ!$U$2:$U$1475,クロス集計結果一覧!BI$3)+COUNTIFS(小学生・中学生アンケート元データ!$K$2:$K$1475,クロス集計結果一覧!$C10,小学生・中学生アンケート元データ!$V$2:$V$1475,クロス集計結果一覧!BI$3)</f>
        <v>1</v>
      </c>
      <c r="BJ10" s="16">
        <f>COUNTIFS(小学生・中学生アンケート元データ!$K$2:$K$1475,クロス集計結果一覧!$C10,小学生・中学生アンケート元データ!$U$2:$U$1475,クロス集計結果一覧!BJ$3)+COUNTIFS(小学生・中学生アンケート元データ!$K$2:$K$1475,クロス集計結果一覧!$C10,小学生・中学生アンケート元データ!$V$2:$V$1475,クロス集計結果一覧!BJ$3)</f>
        <v>33</v>
      </c>
      <c r="BK10" s="16">
        <f>COUNTIFS(小学生・中学生アンケート元データ!$K$2:$K$1475,クロス集計結果一覧!$C10,小学生・中学生アンケート元データ!$U$2:$U$1475,クロス集計結果一覧!BK$3)+COUNTIFS(小学生・中学生アンケート元データ!$K$2:$K$1475,クロス集計結果一覧!$C10,小学生・中学生アンケート元データ!$V$2:$V$1475,クロス集計結果一覧!BK$3)</f>
        <v>22</v>
      </c>
      <c r="BL10" s="16">
        <f>COUNTIFS(小学生・中学生アンケート元データ!$K$2:$K$1475,クロス集計結果一覧!$C10,小学生・中学生アンケート元データ!$U$2:$U$1475,クロス集計結果一覧!BL$3)+COUNTIFS(小学生・中学生アンケート元データ!$K$2:$K$1475,クロス集計結果一覧!$C10,小学生・中学生アンケート元データ!$V$2:$V$1475,クロス集計結果一覧!BL$3)</f>
        <v>50</v>
      </c>
      <c r="BM10" s="16">
        <f>COUNTIFS(小学生・中学生アンケート元データ!$K$2:$K$1475,クロス集計結果一覧!$C10,小学生・中学生アンケート元データ!$U$2:$U$1475,クロス集計結果一覧!BM$3)+COUNTIFS(小学生・中学生アンケート元データ!$K$2:$K$1475,クロス集計結果一覧!$C10,小学生・中学生アンケート元データ!$V$2:$V$1475,クロス集計結果一覧!BM$3)</f>
        <v>33</v>
      </c>
      <c r="BN10" s="16">
        <f>COUNTIFS(小学生・中学生アンケート元データ!$K$2:$K$1475,クロス集計結果一覧!$C10,小学生・中学生アンケート元データ!$U$2:$U$1475,クロス集計結果一覧!BN$3)+COUNTIFS(小学生・中学生アンケート元データ!$K$2:$K$1475,クロス集計結果一覧!$C10,小学生・中学生アンケート元データ!$V$2:$V$1475,クロス集計結果一覧!BN$3)</f>
        <v>32</v>
      </c>
      <c r="BO10" s="16">
        <f>COUNTIFS(小学生・中学生アンケート元データ!$K$2:$K$1475,クロス集計結果一覧!$C10,小学生・中学生アンケート元データ!$U$2:$U$1475,クロス集計結果一覧!BO$3)+COUNTIFS(小学生・中学生アンケート元データ!$K$2:$K$1475,クロス集計結果一覧!$C10,小学生・中学生アンケート元データ!$V$2:$V$1475,クロス集計結果一覧!BO$3)</f>
        <v>12</v>
      </c>
      <c r="BP10" s="16">
        <f>COUNTIFS(小学生・中学生アンケート元データ!$K$2:$K$1475,クロス集計結果一覧!$C10,小学生・中学生アンケート元データ!$U$2:$U$1475,クロス集計結果一覧!BP$3)+COUNTIFS(小学生・中学生アンケート元データ!$K$2:$K$1475,クロス集計結果一覧!$C10,小学生・中学生アンケート元データ!$V$2:$V$1475,クロス集計結果一覧!BP$3)</f>
        <v>42</v>
      </c>
      <c r="BQ10" s="16">
        <f>COUNTIFS(小学生・中学生アンケート元データ!$K$2:$K$1475,クロス集計結果一覧!$C10,小学生・中学生アンケート元データ!$U$2:$U$1475,クロス集計結果一覧!BQ$3)+COUNTIFS(小学生・中学生アンケート元データ!$K$2:$K$1475,クロス集計結果一覧!$C10,小学生・中学生アンケート元データ!$V$2:$V$1475,クロス集計結果一覧!BQ$3)</f>
        <v>15</v>
      </c>
      <c r="BR10" s="17">
        <f>COUNTIFS(小学生・中学生アンケート元データ!$K$2:$K$1475,クロス集計結果一覧!$C10,小学生・中学生アンケート元データ!$U$2:$U$1475,"*その他*")+COUNTIFS(小学生・中学生アンケート元データ!$K$2:$K$1475,クロス集計結果一覧!$C10,小学生・中学生アンケート元データ!$V$2:$V$1475,"*その他*")</f>
        <v>4</v>
      </c>
      <c r="BS10" s="15">
        <f>SUM(BT10:CN10)</f>
        <v>638</v>
      </c>
      <c r="BT10" s="16">
        <f>COUNTIFS(小学生・中学生アンケート元データ!$K$2:$K$1475,クロス集計結果一覧!$C10,小学生・中学生アンケート元データ!$W$2:$W$1475,クロス集計結果一覧!BT$3)+COUNTIFS(小学生・中学生アンケート元データ!$K$2:$K$1475,クロス集計結果一覧!$C10,小学生・中学生アンケート元データ!$X$2:$X$1475,クロス集計結果一覧!BT$3)+COUNTIFS(小学生・中学生アンケート元データ!$K$2:$K$1475,クロス集計結果一覧!$C10,小学生・中学生アンケート元データ!$Y$2:$Y$1475,クロス集計結果一覧!BT$3)</f>
        <v>33</v>
      </c>
      <c r="BU10" s="16">
        <f>COUNTIFS(小学生・中学生アンケート元データ!$K$2:$K$1475,クロス集計結果一覧!$C10,小学生・中学生アンケート元データ!$W$2:$W$1475,クロス集計結果一覧!BU$3)+COUNTIFS(小学生・中学生アンケート元データ!$K$2:$K$1475,クロス集計結果一覧!$C10,小学生・中学生アンケート元データ!$X$2:$X$1475,クロス集計結果一覧!BU$3)+COUNTIFS(小学生・中学生アンケート元データ!$K$2:$K$1475,クロス集計結果一覧!$C10,小学生・中学生アンケート元データ!$Y$2:$Y$1475,クロス集計結果一覧!BU$3)</f>
        <v>93</v>
      </c>
      <c r="BV10" s="16">
        <f>COUNTIFS(小学生・中学生アンケート元データ!$K$2:$K$1475,クロス集計結果一覧!$C10,小学生・中学生アンケート元データ!$W$2:$W$1475,クロス集計結果一覧!BV$3)+COUNTIFS(小学生・中学生アンケート元データ!$K$2:$K$1475,クロス集計結果一覧!$C10,小学生・中学生アンケート元データ!$X$2:$X$1475,クロス集計結果一覧!BV$3)+COUNTIFS(小学生・中学生アンケート元データ!$K$2:$K$1475,クロス集計結果一覧!$C10,小学生・中学生アンケート元データ!$Y$2:$Y$1475,クロス集計結果一覧!BV$3)</f>
        <v>57</v>
      </c>
      <c r="BW10" s="16">
        <f>COUNTIFS(小学生・中学生アンケート元データ!$K$2:$K$1475,クロス集計結果一覧!$C10,小学生・中学生アンケート元データ!$W$2:$W$1475,クロス集計結果一覧!BW$3)+COUNTIFS(小学生・中学生アンケート元データ!$K$2:$K$1475,クロス集計結果一覧!$C10,小学生・中学生アンケート元データ!$X$2:$X$1475,クロス集計結果一覧!BW$3)+COUNTIFS(小学生・中学生アンケート元データ!$K$2:$K$1475,クロス集計結果一覧!$C10,小学生・中学生アンケート元データ!$Y$2:$Y$1475,クロス集計結果一覧!BW$3)</f>
        <v>40</v>
      </c>
      <c r="BX10" s="16">
        <f>COUNTIFS(小学生・中学生アンケート元データ!$K$2:$K$1475,クロス集計結果一覧!$C10,小学生・中学生アンケート元データ!$W$2:$W$1475,クロス集計結果一覧!BX$3)+COUNTIFS(小学生・中学生アンケート元データ!$K$2:$K$1475,クロス集計結果一覧!$C10,小学生・中学生アンケート元データ!$X$2:$X$1475,クロス集計結果一覧!BX$3)+COUNTIFS(小学生・中学生アンケート元データ!$K$2:$K$1475,クロス集計結果一覧!$C10,小学生・中学生アンケート元データ!$Y$2:$Y$1475,クロス集計結果一覧!BX$3)</f>
        <v>51</v>
      </c>
      <c r="BY10" s="16">
        <f>COUNTIFS(小学生・中学生アンケート元データ!$K$2:$K$1475,クロス集計結果一覧!$C10,小学生・中学生アンケート元データ!$W$2:$W$1475,クロス集計結果一覧!BY$3)+COUNTIFS(小学生・中学生アンケート元データ!$K$2:$K$1475,クロス集計結果一覧!$C10,小学生・中学生アンケート元データ!$X$2:$X$1475,クロス集計結果一覧!BY$3)+COUNTIFS(小学生・中学生アンケート元データ!$K$2:$K$1475,クロス集計結果一覧!$C10,小学生・中学生アンケート元データ!$Y$2:$Y$1475,クロス集計結果一覧!BY$3)</f>
        <v>81</v>
      </c>
      <c r="BZ10" s="16">
        <f>COUNTIFS(小学生・中学生アンケート元データ!$K$2:$K$1475,クロス集計結果一覧!$C10,小学生・中学生アンケート元データ!$W$2:$W$1475,クロス集計結果一覧!BZ$3)+COUNTIFS(小学生・中学生アンケート元データ!$K$2:$K$1475,クロス集計結果一覧!$C10,小学生・中学生アンケート元データ!$X$2:$X$1475,クロス集計結果一覧!BZ$3)+COUNTIFS(小学生・中学生アンケート元データ!$K$2:$K$1475,クロス集計結果一覧!$C10,小学生・中学生アンケート元データ!$Y$2:$Y$1475,クロス集計結果一覧!BZ$3)</f>
        <v>43</v>
      </c>
      <c r="CA10" s="16">
        <f>COUNTIFS(小学生・中学生アンケート元データ!$K$2:$K$1475,クロス集計結果一覧!$C10,小学生・中学生アンケート元データ!$W$2:$W$1475,クロス集計結果一覧!CA$3)+COUNTIFS(小学生・中学生アンケート元データ!$K$2:$K$1475,クロス集計結果一覧!$C10,小学生・中学生アンケート元データ!$X$2:$X$1475,クロス集計結果一覧!CA$3)+COUNTIFS(小学生・中学生アンケート元データ!$K$2:$K$1475,クロス集計結果一覧!$C10,小学生・中学生アンケート元データ!$Y$2:$Y$1475,クロス集計結果一覧!CA$3)</f>
        <v>11</v>
      </c>
      <c r="CB10" s="16">
        <f>COUNTIFS(小学生・中学生アンケート元データ!$K$2:$K$1475,クロス集計結果一覧!$C10,小学生・中学生アンケート元データ!$W$2:$W$1475,クロス集計結果一覧!CB$3)+COUNTIFS(小学生・中学生アンケート元データ!$K$2:$K$1475,クロス集計結果一覧!$C10,小学生・中学生アンケート元データ!$X$2:$X$1475,クロス集計結果一覧!CB$3)+COUNTIFS(小学生・中学生アンケート元データ!$K$2:$K$1475,クロス集計結果一覧!$C10,小学生・中学生アンケート元データ!$Y$2:$Y$1475,クロス集計結果一覧!CB$3)</f>
        <v>20</v>
      </c>
      <c r="CC10" s="16">
        <f>COUNTIFS(小学生・中学生アンケート元データ!$K$2:$K$1475,クロス集計結果一覧!$C10,小学生・中学生アンケート元データ!$W$2:$W$1475,クロス集計結果一覧!CC$3)+COUNTIFS(小学生・中学生アンケート元データ!$K$2:$K$1475,クロス集計結果一覧!$C10,小学生・中学生アンケート元データ!$X$2:$X$1475,クロス集計結果一覧!CC$3)+COUNTIFS(小学生・中学生アンケート元データ!$K$2:$K$1475,クロス集計結果一覧!$C10,小学生・中学生アンケート元データ!$Y$2:$Y$1475,クロス集計結果一覧!CC$3)</f>
        <v>21</v>
      </c>
      <c r="CD10" s="16">
        <f>COUNTIFS(小学生・中学生アンケート元データ!$K$2:$K$1475,クロス集計結果一覧!$C10,小学生・中学生アンケート元データ!$W$2:$W$1475,クロス集計結果一覧!CD$3)+COUNTIFS(小学生・中学生アンケート元データ!$K$2:$K$1475,クロス集計結果一覧!$C10,小学生・中学生アンケート元データ!$X$2:$X$1475,クロス集計結果一覧!CD$3)+COUNTIFS(小学生・中学生アンケート元データ!$K$2:$K$1475,クロス集計結果一覧!$C10,小学生・中学生アンケート元データ!$Y$2:$Y$1475,クロス集計結果一覧!CD$3)</f>
        <v>32</v>
      </c>
      <c r="CE10" s="16">
        <f>COUNTIFS(小学生・中学生アンケート元データ!$K$2:$K$1475,クロス集計結果一覧!$C10,小学生・中学生アンケート元データ!$W$2:$W$1475,クロス集計結果一覧!CE$3)+COUNTIFS(小学生・中学生アンケート元データ!$K$2:$K$1475,クロス集計結果一覧!$C10,小学生・中学生アンケート元データ!$X$2:$X$1475,クロス集計結果一覧!CE$3)+COUNTIFS(小学生・中学生アンケート元データ!$K$2:$K$1475,クロス集計結果一覧!$C10,小学生・中学生アンケート元データ!$Y$2:$Y$1475,クロス集計結果一覧!CE$3)</f>
        <v>10</v>
      </c>
      <c r="CF10" s="16">
        <f>COUNTIFS(小学生・中学生アンケート元データ!$K$2:$K$1475,クロス集計結果一覧!$C10,小学生・中学生アンケート元データ!$W$2:$W$1475,クロス集計結果一覧!CF$3)+COUNTIFS(小学生・中学生アンケート元データ!$K$2:$K$1475,クロス集計結果一覧!$C10,小学生・中学生アンケート元データ!$X$2:$X$1475,クロス集計結果一覧!CF$3)+COUNTIFS(小学生・中学生アンケート元データ!$K$2:$K$1475,クロス集計結果一覧!$C10,小学生・中学生アンケート元データ!$Y$2:$Y$1475,クロス集計結果一覧!CF$3)</f>
        <v>9</v>
      </c>
      <c r="CG10" s="16">
        <f>COUNTIFS(小学生・中学生アンケート元データ!$K$2:$K$1475,クロス集計結果一覧!$C10,小学生・中学生アンケート元データ!$W$2:$W$1475,クロス集計結果一覧!CG$3)+COUNTIFS(小学生・中学生アンケート元データ!$K$2:$K$1475,クロス集計結果一覧!$C10,小学生・中学生アンケート元データ!$X$2:$X$1475,クロス集計結果一覧!CG$3)+COUNTIFS(小学生・中学生アンケート元データ!$K$2:$K$1475,クロス集計結果一覧!$C10,小学生・中学生アンケート元データ!$Y$2:$Y$1475,クロス集計結果一覧!CG$3)</f>
        <v>37</v>
      </c>
      <c r="CH10" s="16">
        <f>COUNTIFS(小学生・中学生アンケート元データ!$K$2:$K$1475,クロス集計結果一覧!$C10,小学生・中学生アンケート元データ!$W$2:$W$1475,クロス集計結果一覧!CH$3)+COUNTIFS(小学生・中学生アンケート元データ!$K$2:$K$1475,クロス集計結果一覧!$C10,小学生・中学生アンケート元データ!$X$2:$X$1475,クロス集計結果一覧!CH$3)+COUNTIFS(小学生・中学生アンケート元データ!$K$2:$K$1475,クロス集計結果一覧!$C10,小学生・中学生アンケート元データ!$Y$2:$Y$1475,クロス集計結果一覧!CH$3)</f>
        <v>25</v>
      </c>
      <c r="CI10" s="16">
        <f>COUNTIFS(小学生・中学生アンケート元データ!$K$2:$K$1475,クロス集計結果一覧!$C10,小学生・中学生アンケート元データ!$W$2:$W$1475,クロス集計結果一覧!CI$3)+COUNTIFS(小学生・中学生アンケート元データ!$K$2:$K$1475,クロス集計結果一覧!$C10,小学生・中学生アンケート元データ!$X$2:$X$1475,クロス集計結果一覧!CI$3)+COUNTIFS(小学生・中学生アンケート元データ!$K$2:$K$1475,クロス集計結果一覧!$C10,小学生・中学生アンケート元データ!$Y$2:$Y$1475,クロス集計結果一覧!CI$3)</f>
        <v>11</v>
      </c>
      <c r="CJ10" s="16">
        <f>COUNTIFS(小学生・中学生アンケート元データ!$K$2:$K$1475,クロス集計結果一覧!$C10,小学生・中学生アンケート元データ!$W$2:$W$1475,クロス集計結果一覧!CJ$3)+COUNTIFS(小学生・中学生アンケート元データ!$K$2:$K$1475,クロス集計結果一覧!$C10,小学生・中学生アンケート元データ!$X$2:$X$1475,クロス集計結果一覧!CJ$3)+COUNTIFS(小学生・中学生アンケート元データ!$K$2:$K$1475,クロス集計結果一覧!$C10,小学生・中学生アンケート元データ!$Y$2:$Y$1475,クロス集計結果一覧!CJ$3)</f>
        <v>29</v>
      </c>
      <c r="CK10" s="16">
        <f>COUNTIFS(小学生・中学生アンケート元データ!$K$2:$K$1475,クロス集計結果一覧!$C10,小学生・中学生アンケート元データ!$W$2:$W$1475,クロス集計結果一覧!CK$3)+COUNTIFS(小学生・中学生アンケート元データ!$K$2:$K$1475,クロス集計結果一覧!$C10,小学生・中学生アンケート元データ!$X$2:$X$1475,クロス集計結果一覧!CK$3)+COUNTIFS(小学生・中学生アンケート元データ!$K$2:$K$1475,クロス集計結果一覧!$C10,小学生・中学生アンケート元データ!$Y$2:$Y$1475,クロス集計結果一覧!CK$3)</f>
        <v>9</v>
      </c>
      <c r="CL10" s="16">
        <f>COUNTIFS(小学生・中学生アンケート元データ!$K$2:$K$1475,クロス集計結果一覧!$C10,小学生・中学生アンケート元データ!$W$2:$W$1475,クロス集計結果一覧!CL$3)+COUNTIFS(小学生・中学生アンケート元データ!$K$2:$K$1475,クロス集計結果一覧!$C10,小学生・中学生アンケート元データ!$X$2:$X$1475,クロス集計結果一覧!CL$3)+COUNTIFS(小学生・中学生アンケート元データ!$K$2:$K$1475,クロス集計結果一覧!$C10,小学生・中学生アンケート元データ!$Y$2:$Y$1475,クロス集計結果一覧!CL$3)</f>
        <v>5</v>
      </c>
      <c r="CM10" s="16">
        <f>COUNTIFS(小学生・中学生アンケート元データ!$K$2:$K$1475,クロス集計結果一覧!$C10,小学生・中学生アンケート元データ!$W$2:$W$1475,クロス集計結果一覧!CM$3)+COUNTIFS(小学生・中学生アンケート元データ!$K$2:$K$1475,クロス集計結果一覧!$C10,小学生・中学生アンケート元データ!$X$2:$X$1475,クロス集計結果一覧!CM$3)+COUNTIFS(小学生・中学生アンケート元データ!$K$2:$K$1475,クロス集計結果一覧!$C10,小学生・中学生アンケート元データ!$Y$2:$Y$1475,クロス集計結果一覧!CM$3)</f>
        <v>15</v>
      </c>
      <c r="CN10" s="16">
        <f>COUNTIFS(小学生・中学生アンケート元データ!$K$2:$K$1475,クロス集計結果一覧!$C10,小学生・中学生アンケート元データ!$W$2:$W$1475,"*その他*")+COUNTIFS(小学生・中学生アンケート元データ!$K$2:$K$1475,クロス集計結果一覧!$C10,小学生・中学生アンケート元データ!$X$2:$X$1475,"*その他*")+COUNTIFS(小学生・中学生アンケート元データ!$K$2:$K$1475,クロス集計結果一覧!$C10,小学生・中学生アンケート元データ!$Y$2:$Y$1475,"*その他*")</f>
        <v>6</v>
      </c>
      <c r="CO10" s="15">
        <f>SUM(CP10:CR10)</f>
        <v>251</v>
      </c>
      <c r="CP10" s="16">
        <f>COUNTIFS(小学生・中学生アンケート元データ!$Z$2:$Z$1475,CP$3,小学生・中学生アンケート元データ!$K$2:$K$1475,クロス集計結果一覧!$C10)</f>
        <v>223</v>
      </c>
      <c r="CQ10" s="16">
        <f>COUNTIFS(小学生・中学生アンケート元データ!$Z$2:$Z$1475,"知らない　→自由記述へ",小学生・中学生アンケート元データ!$K$2:$K$1475,クロス集計結果一覧!$C10)</f>
        <v>27</v>
      </c>
      <c r="CR10" s="17">
        <f>COUNTIFS(小学生・中学生アンケート元データ!$Z$2:$Z$1475,"",小学生・中学生アンケート元データ!$K$2:$K$1475,クロス集計結果一覧!$C10)</f>
        <v>1</v>
      </c>
      <c r="CS10" s="15">
        <f>SUM(CT10:CU10)</f>
        <v>224</v>
      </c>
      <c r="CT10" s="16">
        <f>COUNTIFS(小学生・中学生アンケート元データ!$AA$2:$AA$1475,CT$3,小学生・中学生アンケート元データ!$K$2:$K$1475,クロス集計結果一覧!$C10)</f>
        <v>138</v>
      </c>
      <c r="CU10" s="17">
        <f>COUNTIFS(小学生・中学生アンケート元データ!$AA$2:$AA$1475,"行動していない　→自由記述へ",小学生・中学生アンケート元データ!$K$2:$K$1475,クロス集計結果一覧!$C10)</f>
        <v>86</v>
      </c>
      <c r="CV10" s="15">
        <f>SUM(CW10:DN10)</f>
        <v>418</v>
      </c>
      <c r="CW10" s="16">
        <f>COUNTIF(SDGs集計用!$C$422:$AI$672,クロス集計結果一覧!CW$3)</f>
        <v>21</v>
      </c>
      <c r="CX10" s="16">
        <f>COUNTIF(SDGs集計用!$C$422:$AI$672,クロス集計結果一覧!CX$3)</f>
        <v>31</v>
      </c>
      <c r="CY10" s="16">
        <f>COUNTIF(SDGs集計用!$C$422:$AI$672,クロス集計結果一覧!CY$3)</f>
        <v>26</v>
      </c>
      <c r="CZ10" s="16">
        <f>COUNTIF(SDGs集計用!$C$422:$AI$672,クロス集計結果一覧!CZ$3)</f>
        <v>8</v>
      </c>
      <c r="DA10" s="16">
        <f>COUNTIF(SDGs集計用!$C$422:$AI$672,クロス集計結果一覧!DA$3)</f>
        <v>12</v>
      </c>
      <c r="DB10" s="16">
        <f>COUNTIF(SDGs集計用!$C$422:$AI$672,クロス集計結果一覧!DB$3)</f>
        <v>31</v>
      </c>
      <c r="DC10" s="16">
        <f>COUNTIF(SDGs集計用!$C$422:$AI$672,クロス集計結果一覧!DC$3)</f>
        <v>21</v>
      </c>
      <c r="DD10" s="16">
        <f>COUNTIF(SDGs集計用!$C$422:$AI$672,クロス集計結果一覧!DD$3)</f>
        <v>6</v>
      </c>
      <c r="DE10" s="16">
        <f>COUNTIF(SDGs集計用!$C$422:$AI$672,クロス集計結果一覧!DE$3)</f>
        <v>6</v>
      </c>
      <c r="DF10" s="16">
        <f>COUNTIF(SDGs集計用!$C$422:$AI$672,クロス集計結果一覧!DF$3)</f>
        <v>17</v>
      </c>
      <c r="DG10" s="16">
        <f>COUNTIF(SDGs集計用!$C$422:$AI$672,クロス集計結果一覧!DG$3)</f>
        <v>36</v>
      </c>
      <c r="DH10" s="16">
        <f>COUNTIF(SDGs集計用!$C$422:$AI$672,クロス集計結果一覧!DH$3)</f>
        <v>34</v>
      </c>
      <c r="DI10" s="16">
        <f>COUNTIF(SDGs集計用!$C$422:$AI$672,クロス集計結果一覧!DI$3)</f>
        <v>16</v>
      </c>
      <c r="DJ10" s="16">
        <f>COUNTIF(SDGs集計用!$C$422:$AI$672,クロス集計結果一覧!DJ$3)</f>
        <v>61</v>
      </c>
      <c r="DK10" s="16">
        <f>COUNTIF(SDGs集計用!$C$422:$AI$672,クロス集計結果一覧!DK$3)</f>
        <v>57</v>
      </c>
      <c r="DL10" s="16">
        <f>COUNTIF(SDGs集計用!$C$422:$AI$672,クロス集計結果一覧!DL$3)</f>
        <v>17</v>
      </c>
      <c r="DM10" s="16">
        <f>COUNTIF(SDGs集計用!$C$422:$AI$672,クロス集計結果一覧!DM$3)</f>
        <v>4</v>
      </c>
      <c r="DN10" s="17">
        <f>COUNTIF(SDGs集計用!$C$422:$AI$672,クロス集計結果一覧!DN$3)</f>
        <v>14</v>
      </c>
    </row>
    <row r="11" spans="2:118" x14ac:dyDescent="0.4">
      <c r="B11" s="18"/>
      <c r="C11" s="9"/>
      <c r="D11" s="10">
        <f t="shared" si="212"/>
        <v>100.00000000000001</v>
      </c>
      <c r="E11" s="11">
        <f>E10/$D10*100</f>
        <v>39.04382470119522</v>
      </c>
      <c r="F11" s="11">
        <f t="shared" ref="F11" si="214">F10/$D10*100</f>
        <v>37.051792828685258</v>
      </c>
      <c r="G11" s="11">
        <f t="shared" ref="G11" si="215">G10/$D10*100</f>
        <v>20.318725099601593</v>
      </c>
      <c r="H11" s="11">
        <f t="shared" ref="H11" si="216">H10/$D10*100</f>
        <v>2.3904382470119523</v>
      </c>
      <c r="I11" s="11">
        <f t="shared" ref="I11" si="217">I10/$D10*100</f>
        <v>1.1952191235059761</v>
      </c>
      <c r="J11" s="12">
        <f t="shared" ref="J11" si="218">J10/$D10*100</f>
        <v>0</v>
      </c>
      <c r="K11" s="10">
        <f t="shared" si="107"/>
        <v>99.999999999999986</v>
      </c>
      <c r="L11" s="11">
        <f t="shared" ref="L11" si="219">L10/$D10*100</f>
        <v>40.239043824701191</v>
      </c>
      <c r="M11" s="11">
        <f t="shared" ref="M11" si="220">M10/$D10*100</f>
        <v>36.65338645418327</v>
      </c>
      <c r="N11" s="11">
        <f t="shared" ref="N11" si="221">N10/$D10*100</f>
        <v>7.1713147410358573</v>
      </c>
      <c r="O11" s="11">
        <f t="shared" ref="O11" si="222">O10/$D10*100</f>
        <v>4.7808764940239046</v>
      </c>
      <c r="P11" s="11">
        <f t="shared" ref="P11" si="223">P10/$D10*100</f>
        <v>10.756972111553784</v>
      </c>
      <c r="Q11" s="12">
        <f t="shared" ref="Q11" si="224">Q10/$D10*100</f>
        <v>0.39840637450199201</v>
      </c>
      <c r="R11" s="10">
        <f>SUM(S11:U11)</f>
        <v>100.00000000000001</v>
      </c>
      <c r="S11" s="11">
        <f t="shared" ref="S11" si="225">S10/$D10*100</f>
        <v>59.760956175298809</v>
      </c>
      <c r="T11" s="11">
        <f t="shared" ref="T11" si="226">T10/$D10*100</f>
        <v>39.442231075697208</v>
      </c>
      <c r="U11" s="12">
        <f t="shared" ref="U11" si="227">U10/$D10*100</f>
        <v>0.79681274900398402</v>
      </c>
      <c r="V11" s="10">
        <f t="shared" si="108"/>
        <v>100</v>
      </c>
      <c r="W11" s="11">
        <f>W10/$V10*100</f>
        <v>6</v>
      </c>
      <c r="X11" s="11">
        <f t="shared" ref="X11" si="228">X10/$V10*100</f>
        <v>47.333333333333336</v>
      </c>
      <c r="Y11" s="11">
        <f t="shared" ref="Y11" si="229">Y10/$V10*100</f>
        <v>12.666666666666668</v>
      </c>
      <c r="Z11" s="11">
        <f t="shared" ref="Z11" si="230">Z10/$V10*100</f>
        <v>1.3333333333333335</v>
      </c>
      <c r="AA11" s="11">
        <f t="shared" ref="AA11" si="231">AA10/$V10*100</f>
        <v>20.666666666666668</v>
      </c>
      <c r="AB11" s="11">
        <f t="shared" ref="AB11" si="232">AB10/$V10*100</f>
        <v>8</v>
      </c>
      <c r="AC11" s="11">
        <f t="shared" ref="AC11" si="233">AC10/$V10*100</f>
        <v>4</v>
      </c>
      <c r="AD11" s="10">
        <f>SUM(AE11:AK11)</f>
        <v>100.00000000000001</v>
      </c>
      <c r="AE11" s="11">
        <f>AE10/$AD10*100</f>
        <v>17.171717171717169</v>
      </c>
      <c r="AF11" s="11">
        <f t="shared" ref="AF11" si="234">AF10/$AD10*100</f>
        <v>28.28282828282828</v>
      </c>
      <c r="AG11" s="11">
        <f t="shared" ref="AG11" si="235">AG10/$AD10*100</f>
        <v>10.1010101010101</v>
      </c>
      <c r="AH11" s="11">
        <f t="shared" ref="AH11" si="236">AH10/$AD10*100</f>
        <v>15.151515151515152</v>
      </c>
      <c r="AI11" s="11">
        <f t="shared" ref="AI11" si="237">AI10/$AD10*100</f>
        <v>1.0101010101010102</v>
      </c>
      <c r="AJ11" s="11">
        <f t="shared" ref="AJ11" si="238">AJ10/$AD10*100</f>
        <v>16.161616161616163</v>
      </c>
      <c r="AK11" s="11">
        <f t="shared" ref="AK11" si="239">AK10/$AD10*100</f>
        <v>12.121212121212121</v>
      </c>
      <c r="AL11" s="10">
        <f t="shared" si="110"/>
        <v>100.00000000000003</v>
      </c>
      <c r="AM11" s="11">
        <f t="shared" ref="AM11" si="240">AM10/$AL10*100</f>
        <v>5.9701492537313428</v>
      </c>
      <c r="AN11" s="11">
        <f t="shared" ref="AN11" si="241">AN10/$AL10*100</f>
        <v>4.9253731343283587</v>
      </c>
      <c r="AO11" s="11">
        <f t="shared" ref="AO11" si="242">AO10/$AL10*100</f>
        <v>10.149253731343283</v>
      </c>
      <c r="AP11" s="11">
        <f t="shared" ref="AP11" si="243">AP10/$AL10*100</f>
        <v>17.46268656716418</v>
      </c>
      <c r="AQ11" s="11">
        <f t="shared" ref="AQ11" si="244">AQ10/$AL10*100</f>
        <v>3.2835820895522385</v>
      </c>
      <c r="AR11" s="11">
        <f t="shared" ref="AR11" si="245">AR10/$AL10*100</f>
        <v>9.4029850746268657</v>
      </c>
      <c r="AS11" s="11">
        <f t="shared" ref="AS11" si="246">AS10/$AL10*100</f>
        <v>6.4179104477611935</v>
      </c>
      <c r="AT11" s="11">
        <f t="shared" ref="AT11" si="247">AT10/$AL10*100</f>
        <v>3.2835820895522385</v>
      </c>
      <c r="AU11" s="11">
        <f t="shared" ref="AU11" si="248">AU10/$AL10*100</f>
        <v>2.9850746268656714</v>
      </c>
      <c r="AV11" s="11">
        <f t="shared" ref="AV11" si="249">AV10/$AL10*100</f>
        <v>3.7313432835820892</v>
      </c>
      <c r="AW11" s="11">
        <f t="shared" ref="AW11" si="250">AW10/$AL10*100</f>
        <v>1.791044776119403</v>
      </c>
      <c r="AX11" s="11">
        <f t="shared" ref="AX11" si="251">AX10/$AL10*100</f>
        <v>8.3582089552238816</v>
      </c>
      <c r="AY11" s="11">
        <f t="shared" ref="AY11" si="252">AY10/$AL10*100</f>
        <v>1.0447761194029852</v>
      </c>
      <c r="AZ11" s="11">
        <f t="shared" ref="AZ11" si="253">AZ10/$AL10*100</f>
        <v>2.2388059701492535</v>
      </c>
      <c r="BA11" s="11">
        <f t="shared" ref="BA11" si="254">BA10/$AL10*100</f>
        <v>9.5522388059701502</v>
      </c>
      <c r="BB11" s="11">
        <f t="shared" ref="BB11" si="255">BB10/$AL10*100</f>
        <v>3.5820895522388061</v>
      </c>
      <c r="BC11" s="11">
        <f t="shared" ref="BC11" si="256">BC10/$AL10*100</f>
        <v>1.791044776119403</v>
      </c>
      <c r="BD11" s="12">
        <f t="shared" ref="BD11" si="257">BD10/$AL10*100</f>
        <v>4.0298507462686564</v>
      </c>
      <c r="BE11" s="10">
        <f>SUM(BF11:BR11)</f>
        <v>100</v>
      </c>
      <c r="BF11" s="11">
        <f t="shared" ref="BF11" si="258">BF10/$BE10*100</f>
        <v>37.417943107221006</v>
      </c>
      <c r="BG11" s="11">
        <f t="shared" ref="BG11" si="259">BG10/$BE10*100</f>
        <v>7.2210065645514225</v>
      </c>
      <c r="BH11" s="11">
        <f t="shared" ref="BH11" si="260">BH10/$BE10*100</f>
        <v>1.9693654266958425</v>
      </c>
      <c r="BI11" s="11">
        <f t="shared" ref="BI11" si="261">BI10/$BE10*100</f>
        <v>0.21881838074398249</v>
      </c>
      <c r="BJ11" s="11">
        <f t="shared" ref="BJ11" si="262">BJ10/$BE10*100</f>
        <v>7.2210065645514225</v>
      </c>
      <c r="BK11" s="11">
        <f t="shared" ref="BK11" si="263">BK10/$BE10*100</f>
        <v>4.814004376367615</v>
      </c>
      <c r="BL11" s="11">
        <f t="shared" ref="BL11" si="264">BL10/$BE10*100</f>
        <v>10.940919037199125</v>
      </c>
      <c r="BM11" s="11">
        <f t="shared" ref="BM11" si="265">BM10/$BE10*100</f>
        <v>7.2210065645514225</v>
      </c>
      <c r="BN11" s="11">
        <f t="shared" ref="BN11" si="266">BN10/$BE10*100</f>
        <v>7.0021881838074398</v>
      </c>
      <c r="BO11" s="11">
        <f t="shared" ref="BO11" si="267">BO10/$BE10*100</f>
        <v>2.6258205689277898</v>
      </c>
      <c r="BP11" s="11">
        <f t="shared" ref="BP11" si="268">BP10/$BE10*100</f>
        <v>9.1903719912472646</v>
      </c>
      <c r="BQ11" s="11">
        <f t="shared" ref="BQ11" si="269">BQ10/$BE10*100</f>
        <v>3.2822757111597372</v>
      </c>
      <c r="BR11" s="12">
        <f t="shared" ref="BR11" si="270">BR10/$BE10*100</f>
        <v>0.87527352297592997</v>
      </c>
      <c r="BS11" s="10">
        <f>SUM(BT11:CN11)</f>
        <v>100</v>
      </c>
      <c r="BT11" s="11">
        <f t="shared" ref="BT11" si="271">BT10/$BS10*100</f>
        <v>5.1724137931034484</v>
      </c>
      <c r="BU11" s="11">
        <f t="shared" ref="BU11" si="272">BU10/$BS10*100</f>
        <v>14.576802507836991</v>
      </c>
      <c r="BV11" s="11">
        <f t="shared" ref="BV11" si="273">BV10/$BS10*100</f>
        <v>8.9341692789968654</v>
      </c>
      <c r="BW11" s="11">
        <f t="shared" ref="BW11" si="274">BW10/$BS10*100</f>
        <v>6.2695924764890272</v>
      </c>
      <c r="BX11" s="11">
        <f t="shared" ref="BX11" si="275">BX10/$BS10*100</f>
        <v>7.9937304075235112</v>
      </c>
      <c r="BY11" s="11">
        <f t="shared" ref="BY11" si="276">BY10/$BS10*100</f>
        <v>12.695924764890282</v>
      </c>
      <c r="BZ11" s="11">
        <f t="shared" ref="BZ11" si="277">BZ10/$BS10*100</f>
        <v>6.7398119122257061</v>
      </c>
      <c r="CA11" s="11">
        <f t="shared" ref="CA11" si="278">CA10/$BS10*100</f>
        <v>1.7241379310344827</v>
      </c>
      <c r="CB11" s="11">
        <f t="shared" ref="CB11" si="279">CB10/$BS10*100</f>
        <v>3.1347962382445136</v>
      </c>
      <c r="CC11" s="11">
        <f t="shared" ref="CC11" si="280">CC10/$BS10*100</f>
        <v>3.2915360501567394</v>
      </c>
      <c r="CD11" s="11">
        <f t="shared" ref="CD11" si="281">CD10/$BS10*100</f>
        <v>5.0156739811912221</v>
      </c>
      <c r="CE11" s="11">
        <f t="shared" ref="CE11" si="282">CE10/$BS10*100</f>
        <v>1.5673981191222568</v>
      </c>
      <c r="CF11" s="11">
        <f t="shared" ref="CF11" si="283">CF10/$BS10*100</f>
        <v>1.4106583072100314</v>
      </c>
      <c r="CG11" s="11">
        <f t="shared" ref="CG11" si="284">CG10/$BS10*100</f>
        <v>5.7993730407523509</v>
      </c>
      <c r="CH11" s="11">
        <f t="shared" ref="CH11" si="285">CH10/$BS10*100</f>
        <v>3.9184952978056429</v>
      </c>
      <c r="CI11" s="11">
        <f t="shared" ref="CI11" si="286">CI10/$BS10*100</f>
        <v>1.7241379310344827</v>
      </c>
      <c r="CJ11" s="11">
        <f t="shared" ref="CJ11" si="287">CJ10/$BS10*100</f>
        <v>4.5454545454545459</v>
      </c>
      <c r="CK11" s="11">
        <f t="shared" ref="CK11" si="288">CK10/$BS10*100</f>
        <v>1.4106583072100314</v>
      </c>
      <c r="CL11" s="11">
        <f t="shared" ref="CL11" si="289">CL10/$BS10*100</f>
        <v>0.7836990595611284</v>
      </c>
      <c r="CM11" s="11">
        <f t="shared" ref="CM11" si="290">CM10/$BS10*100</f>
        <v>2.3510971786833856</v>
      </c>
      <c r="CN11" s="11">
        <f t="shared" ref="CN11" si="291">CN10/$BS10*100</f>
        <v>0.94043887147335425</v>
      </c>
      <c r="CO11" s="10">
        <f>SUM(CP11:CR11)</f>
        <v>99.999999999999986</v>
      </c>
      <c r="CP11" s="11">
        <f t="shared" ref="CP11:CP25" si="292">CP10/$D10*100</f>
        <v>88.844621513944219</v>
      </c>
      <c r="CQ11" s="11">
        <f t="shared" ref="CQ11" si="293">CQ10/$D10*100</f>
        <v>10.756972111553784</v>
      </c>
      <c r="CR11" s="12">
        <f t="shared" ref="CR11" si="294">CR10/$D10*100</f>
        <v>0.39840637450199201</v>
      </c>
      <c r="CS11" s="10">
        <f>SUM(CT11:CU11)</f>
        <v>100</v>
      </c>
      <c r="CT11" s="11">
        <f t="shared" ref="CT11:CT25" si="295">CT10/$CS10*100</f>
        <v>61.607142857142861</v>
      </c>
      <c r="CU11" s="11">
        <f t="shared" ref="CU11:CU25" si="296">CU10/$CS10*100</f>
        <v>38.392857142857146</v>
      </c>
      <c r="CV11" s="10">
        <f>SUM(CW11:DN11)</f>
        <v>100</v>
      </c>
      <c r="CW11" s="11">
        <f t="shared" ref="CW11:CW25" si="297">CW10/$CV10*100</f>
        <v>5.0239234449760763</v>
      </c>
      <c r="CX11" s="11">
        <f t="shared" ref="CX11:CX25" si="298">CX10/$CV10*100</f>
        <v>7.4162679425837315</v>
      </c>
      <c r="CY11" s="11">
        <f t="shared" ref="CY11:CY25" si="299">CY10/$CV10*100</f>
        <v>6.2200956937799043</v>
      </c>
      <c r="CZ11" s="11">
        <f t="shared" ref="CZ11:CZ25" si="300">CZ10/$CV10*100</f>
        <v>1.9138755980861244</v>
      </c>
      <c r="DA11" s="11">
        <f t="shared" ref="DA11:DA25" si="301">DA10/$CV10*100</f>
        <v>2.8708133971291865</v>
      </c>
      <c r="DB11" s="11">
        <f t="shared" ref="DB11:DB25" si="302">DB10/$CV10*100</f>
        <v>7.4162679425837315</v>
      </c>
      <c r="DC11" s="11">
        <f t="shared" ref="DC11:DC25" si="303">DC10/$CV10*100</f>
        <v>5.0239234449760763</v>
      </c>
      <c r="DD11" s="11">
        <f t="shared" ref="DD11:DD25" si="304">DD10/$CV10*100</f>
        <v>1.4354066985645932</v>
      </c>
      <c r="DE11" s="11">
        <f t="shared" ref="DE11:DE25" si="305">DE10/$CV10*100</f>
        <v>1.4354066985645932</v>
      </c>
      <c r="DF11" s="11">
        <f t="shared" ref="DF11:DF25" si="306">DF10/$CV10*100</f>
        <v>4.0669856459330145</v>
      </c>
      <c r="DG11" s="11">
        <f t="shared" ref="DG11:DG25" si="307">DG10/$CV10*100</f>
        <v>8.6124401913875595</v>
      </c>
      <c r="DH11" s="11">
        <f t="shared" ref="DH11:DH25" si="308">DH10/$CV10*100</f>
        <v>8.133971291866029</v>
      </c>
      <c r="DI11" s="11">
        <f t="shared" ref="DI11:DI25" si="309">DI10/$CV10*100</f>
        <v>3.8277511961722488</v>
      </c>
      <c r="DJ11" s="11">
        <f t="shared" ref="DJ11:DJ25" si="310">DJ10/$CV10*100</f>
        <v>14.593301435406699</v>
      </c>
      <c r="DK11" s="11">
        <f t="shared" ref="DK11:DK25" si="311">DK10/$CV10*100</f>
        <v>13.636363636363635</v>
      </c>
      <c r="DL11" s="11">
        <f t="shared" ref="DL11:DL25" si="312">DL10/$CV10*100</f>
        <v>4.0669856459330145</v>
      </c>
      <c r="DM11" s="11">
        <f t="shared" ref="DM11:DM25" si="313">DM10/$CV10*100</f>
        <v>0.9569377990430622</v>
      </c>
      <c r="DN11" s="12">
        <f t="shared" ref="DN11:DN25" si="314">DN10/$CV10*100</f>
        <v>3.3492822966507179</v>
      </c>
    </row>
    <row r="12" spans="2:118" x14ac:dyDescent="0.4">
      <c r="B12" s="18"/>
      <c r="C12" s="14" t="s">
        <v>1480</v>
      </c>
      <c r="D12" s="15">
        <f t="shared" si="212"/>
        <v>142</v>
      </c>
      <c r="E12" s="16">
        <f>COUNTIFS(小学生・中学生アンケート元データ!$M$2:$M$1475,クロス集計結果一覧!E$3,小学生・中学生アンケート元データ!$K$2:$K$1475,クロス集計結果一覧!$C12)</f>
        <v>55</v>
      </c>
      <c r="F12" s="16">
        <f>COUNTIFS(小学生・中学生アンケート元データ!$M$2:$M$1475,クロス集計結果一覧!F$3,小学生・中学生アンケート元データ!$K$2:$K$1475,クロス集計結果一覧!$C12)</f>
        <v>56</v>
      </c>
      <c r="G12" s="16">
        <f>COUNTIFS(小学生・中学生アンケート元データ!$M$2:$M$1475,クロス集計結果一覧!G$3,小学生・中学生アンケート元データ!$K$2:$K$1475,クロス集計結果一覧!$C12)</f>
        <v>28</v>
      </c>
      <c r="H12" s="16">
        <f>COUNTIFS(小学生・中学生アンケート元データ!$M$2:$M$1475,クロス集計結果一覧!H$3,小学生・中学生アンケート元データ!$K$2:$K$1475,クロス集計結果一覧!$C12)</f>
        <v>2</v>
      </c>
      <c r="I12" s="16">
        <f>COUNTIFS(小学生・中学生アンケート元データ!$M$2:$M$1475,クロス集計結果一覧!I$3,小学生・中学生アンケート元データ!$K$2:$K$1475,クロス集計結果一覧!$C12)</f>
        <v>1</v>
      </c>
      <c r="J12" s="17">
        <f>COUNTIFS(小学生・中学生アンケート元データ!$M$2:$M$1475,"",小学生・中学生アンケート元データ!$K$2:$K$1475,クロス集計結果一覧!$C12)</f>
        <v>0</v>
      </c>
      <c r="K12" s="15">
        <f t="shared" si="107"/>
        <v>142</v>
      </c>
      <c r="L12" s="16">
        <f>COUNTIFS(小学生・中学生アンケート元データ!$N$2:$N$1475,クロス集計結果一覧!L$3,小学生・中学生アンケート元データ!$K$2:$K$1475,クロス集計結果一覧!$C12)</f>
        <v>55</v>
      </c>
      <c r="M12" s="16">
        <f>COUNTIFS(小学生・中学生アンケート元データ!$N$2:$N$1475,クロス集計結果一覧!M$3,小学生・中学生アンケート元データ!$K$2:$K$1475,クロス集計結果一覧!$C12)</f>
        <v>53</v>
      </c>
      <c r="N12" s="16">
        <f>COUNTIFS(小学生・中学生アンケート元データ!$N$2:$N$1475,クロス集計結果一覧!N$3,小学生・中学生アンケート元データ!$K$2:$K$1475,クロス集計結果一覧!$C12)</f>
        <v>9</v>
      </c>
      <c r="O12" s="16">
        <f>COUNTIFS(小学生・中学生アンケート元データ!$N$2:$N$1475,クロス集計結果一覧!O$3,小学生・中学生アンケート元データ!$K$2:$K$1475,クロス集計結果一覧!$C12)</f>
        <v>6</v>
      </c>
      <c r="P12" s="16">
        <f>COUNTIFS(小学生・中学生アンケート元データ!$N$2:$N$1475,クロス集計結果一覧!P$3,小学生・中学生アンケート元データ!$K$2:$K$1475,クロス集計結果一覧!$C12)</f>
        <v>19</v>
      </c>
      <c r="Q12" s="17">
        <f>COUNTIFS(小学生・中学生アンケート元データ!$N$2:$N$1475,"",小学生・中学生アンケート元データ!$K$2:$K$1475,クロス集計結果一覧!$C12)</f>
        <v>0</v>
      </c>
      <c r="R12" s="15">
        <f>SUM(S12:U12)</f>
        <v>142</v>
      </c>
      <c r="S12" s="16">
        <f>COUNTIFS(小学生・中学生アンケート元データ!$O$2:$O$1475,"住んでいたい　→問６ー１へ",小学生・中学生アンケート元データ!$K$2:$K$1475,クロス集計結果一覧!$C12)</f>
        <v>84</v>
      </c>
      <c r="T12" s="16">
        <f>COUNTIFS(小学生・中学生アンケート元データ!$O$2:$O$1475,"住んでいたくない　→問６－２へ",小学生・中学生アンケート元データ!$K$2:$K$1475,クロス集計結果一覧!$C12)</f>
        <v>58</v>
      </c>
      <c r="U12" s="17">
        <f>COUNTIFS(小学生・中学生アンケート元データ!$O$2:$O$1475,"",小学生・中学生アンケート元データ!$K$2:$K$1475,クロス集計結果一覧!$C12)</f>
        <v>0</v>
      </c>
      <c r="V12" s="15">
        <f t="shared" si="108"/>
        <v>84</v>
      </c>
      <c r="W12" s="16">
        <f>COUNTIFS(小学生・中学生アンケート元データ!$P$2:$P$1475,クロス集計結果一覧!W$3,小学生・中学生アンケート元データ!$K$2:$K$1475,クロス集計結果一覧!$C12)</f>
        <v>3</v>
      </c>
      <c r="X12" s="16">
        <f>COUNTIFS(小学生・中学生アンケート元データ!$P$2:$P$1475,クロス集計結果一覧!X$3,小学生・中学生アンケート元データ!$K$2:$K$1475,クロス集計結果一覧!$C12)</f>
        <v>43</v>
      </c>
      <c r="Y12" s="16">
        <f>COUNTIFS(小学生・中学生アンケート元データ!$P$2:$P$1475,クロス集計結果一覧!Y$3,小学生・中学生アンケート元データ!$K$2:$K$1475,クロス集計結果一覧!$C12)</f>
        <v>6</v>
      </c>
      <c r="Z12" s="16">
        <f>COUNTIFS(小学生・中学生アンケート元データ!$P$2:$P$1475,クロス集計結果一覧!Z$3,小学生・中学生アンケート元データ!$K$2:$K$1475,クロス集計結果一覧!$C12)</f>
        <v>4</v>
      </c>
      <c r="AA12" s="16">
        <f>COUNTIFS(小学生・中学生アンケート元データ!$P$2:$P$1475,クロス集計結果一覧!AA$3,小学生・中学生アンケート元データ!$K$2:$K$1475,クロス集計結果一覧!$C12)</f>
        <v>13</v>
      </c>
      <c r="AB12" s="16">
        <f>COUNTIFS(小学生・中学生アンケート元データ!$P$2:$P$1475,クロス集計結果一覧!AB$3,小学生・中学生アンケート元データ!$K$2:$K$1475,クロス集計結果一覧!$C12)</f>
        <v>11</v>
      </c>
      <c r="AC12" s="25">
        <f>S12-SUM(W12:AB12)</f>
        <v>4</v>
      </c>
      <c r="AD12" s="15">
        <f>SUM(AE12:AK12)</f>
        <v>58</v>
      </c>
      <c r="AE12" s="16">
        <f>COUNTIFS(小学生・中学生アンケート元データ!$Q$2:$Q$1475,クロス集計結果一覧!AE$3,小学生・中学生アンケート元データ!$K$2:$K$1475,クロス集計結果一覧!$C12)</f>
        <v>8</v>
      </c>
      <c r="AF12" s="16">
        <f>COUNTIFS(小学生・中学生アンケート元データ!$Q$2:$Q$1475,クロス集計結果一覧!AF$3,小学生・中学生アンケート元データ!$K$2:$K$1475,クロス集計結果一覧!$C12)</f>
        <v>13</v>
      </c>
      <c r="AG12" s="16">
        <f>COUNTIFS(小学生・中学生アンケート元データ!$Q$2:$Q$1475,クロス集計結果一覧!AG$3,小学生・中学生アンケート元データ!$K$2:$K$1475,クロス集計結果一覧!$C12)</f>
        <v>7</v>
      </c>
      <c r="AH12" s="16">
        <f>COUNTIFS(小学生・中学生アンケート元データ!$Q$2:$Q$1475,クロス集計結果一覧!AH$3,小学生・中学生アンケート元データ!$K$2:$K$1475,クロス集計結果一覧!$C12)</f>
        <v>10</v>
      </c>
      <c r="AI12" s="16">
        <f>COUNTIFS(小学生・中学生アンケート元データ!$Q$2:$Q$1475,クロス集計結果一覧!AI$3,小学生・中学生アンケート元データ!$K$2:$K$1475,クロス集計結果一覧!$C12)</f>
        <v>1</v>
      </c>
      <c r="AJ12" s="16">
        <f>COUNTIFS(小学生・中学生アンケート元データ!$Q$2:$Q$1475,クロス集計結果一覧!AJ$3,小学生・中学生アンケート元データ!$K$2:$K$1475,クロス集計結果一覧!$C12)</f>
        <v>8</v>
      </c>
      <c r="AK12" s="25">
        <f t="shared" ref="AK12" si="315">T12-SUM(AE12:AJ12)</f>
        <v>11</v>
      </c>
      <c r="AL12" s="15">
        <f t="shared" si="110"/>
        <v>379</v>
      </c>
      <c r="AM12" s="16">
        <f>COUNTIFS(小学生・中学生アンケート元データ!$K$2:$K$1475,クロス集計結果一覧!$C12,小学生・中学生アンケート元データ!$R$2:$R$1475,クロス集計結果一覧!AM$3)+COUNTIFS(小学生・中学生アンケート元データ!$K$2:$K$1475,クロス集計結果一覧!$C12,小学生・中学生アンケート元データ!$S$2:$S$1475,クロス集計結果一覧!AM$3)+COUNTIFS(小学生・中学生アンケート元データ!$K$2:$K$1475,クロス集計結果一覧!$C12,小学生・中学生アンケート元データ!$T$2:$T$1475,クロス集計結果一覧!AM$3)</f>
        <v>26</v>
      </c>
      <c r="AN12" s="16">
        <f>COUNTIFS(小学生・中学生アンケート元データ!$K$2:$K$1475,クロス集計結果一覧!$C12,小学生・中学生アンケート元データ!$R$2:$R$1475,クロス集計結果一覧!AN$3)+COUNTIFS(小学生・中学生アンケート元データ!$K$2:$K$1475,クロス集計結果一覧!$C12,小学生・中学生アンケート元データ!$S$2:$S$1475,クロス集計結果一覧!AN$3)+COUNTIFS(小学生・中学生アンケート元データ!$K$2:$K$1475,クロス集計結果一覧!$C12,小学生・中学生アンケート元データ!$T$2:$T$1475,クロス集計結果一覧!AN$3)</f>
        <v>27</v>
      </c>
      <c r="AO12" s="16">
        <f>COUNTIFS(小学生・中学生アンケート元データ!$K$2:$K$1475,クロス集計結果一覧!$C12,小学生・中学生アンケート元データ!$R$2:$R$1475,クロス集計結果一覧!AO$3)+COUNTIFS(小学生・中学生アンケート元データ!$K$2:$K$1475,クロス集計結果一覧!$C12,小学生・中学生アンケート元データ!$S$2:$S$1475,クロス集計結果一覧!AO$3)+COUNTIFS(小学生・中学生アンケート元データ!$K$2:$K$1475,クロス集計結果一覧!$C12,小学生・中学生アンケート元データ!$T$2:$T$1475,クロス集計結果一覧!AO$3)</f>
        <v>55</v>
      </c>
      <c r="AP12" s="16">
        <f>COUNTIFS(小学生・中学生アンケート元データ!$K$2:$K$1475,クロス集計結果一覧!$C12,小学生・中学生アンケート元データ!$R$2:$R$1475,クロス集計結果一覧!AP$3)+COUNTIFS(小学生・中学生アンケート元データ!$K$2:$K$1475,クロス集計結果一覧!$C12,小学生・中学生アンケート元データ!$S$2:$S$1475,クロス集計結果一覧!AP$3)+COUNTIFS(小学生・中学生アンケート元データ!$K$2:$K$1475,クロス集計結果一覧!$C12,小学生・中学生アンケート元データ!$T$2:$T$1475,クロス集計結果一覧!AP$3)</f>
        <v>67</v>
      </c>
      <c r="AQ12" s="16">
        <f>COUNTIFS(小学生・中学生アンケート元データ!$K$2:$K$1475,クロス集計結果一覧!$C12,小学生・中学生アンケート元データ!$R$2:$R$1475,クロス集計結果一覧!AQ$3)+COUNTIFS(小学生・中学生アンケート元データ!$K$2:$K$1475,クロス集計結果一覧!$C12,小学生・中学生アンケート元データ!$S$2:$S$1475,クロス集計結果一覧!AQ$3)+COUNTIFS(小学生・中学生アンケート元データ!$K$2:$K$1475,クロス集計結果一覧!$C12,小学生・中学生アンケート元データ!$T$2:$T$1475,クロス集計結果一覧!AQ$3)</f>
        <v>15</v>
      </c>
      <c r="AR12" s="16">
        <f>COUNTIFS(小学生・中学生アンケート元データ!$K$2:$K$1475,クロス集計結果一覧!$C12,小学生・中学生アンケート元データ!$R$2:$R$1475,クロス集計結果一覧!AR$3)+COUNTIFS(小学生・中学生アンケート元データ!$K$2:$K$1475,クロス集計結果一覧!$C12,小学生・中学生アンケート元データ!$S$2:$S$1475,クロス集計結果一覧!AR$3)+COUNTIFS(小学生・中学生アンケート元データ!$K$2:$K$1475,クロス集計結果一覧!$C12,小学生・中学生アンケート元データ!$T$2:$T$1475,クロス集計結果一覧!AR$3)</f>
        <v>34</v>
      </c>
      <c r="AS12" s="16">
        <f>COUNTIFS(小学生・中学生アンケート元データ!$K$2:$K$1475,クロス集計結果一覧!$C12,小学生・中学生アンケート元データ!$R$2:$R$1475,クロス集計結果一覧!AS$3)+COUNTIFS(小学生・中学生アンケート元データ!$K$2:$K$1475,クロス集計結果一覧!$C12,小学生・中学生アンケート元データ!$S$2:$S$1475,クロス集計結果一覧!AS$3)+COUNTIFS(小学生・中学生アンケート元データ!$K$2:$K$1475,クロス集計結果一覧!$C12,小学生・中学生アンケート元データ!$T$2:$T$1475,クロス集計結果一覧!AS$3)</f>
        <v>18</v>
      </c>
      <c r="AT12" s="16">
        <f>COUNTIFS(小学生・中学生アンケート元データ!$K$2:$K$1475,クロス集計結果一覧!$C12,小学生・中学生アンケート元データ!$R$2:$R$1475,クロス集計結果一覧!AT$3)+COUNTIFS(小学生・中学生アンケート元データ!$K$2:$K$1475,クロス集計結果一覧!$C12,小学生・中学生アンケート元データ!$S$2:$S$1475,クロス集計結果一覧!AT$3)+COUNTIFS(小学生・中学生アンケート元データ!$K$2:$K$1475,クロス集計結果一覧!$C12,小学生・中学生アンケート元データ!$T$2:$T$1475,クロス集計結果一覧!AT$3)</f>
        <v>13</v>
      </c>
      <c r="AU12" s="16">
        <f>COUNTIFS(小学生・中学生アンケート元データ!$K$2:$K$1475,クロス集計結果一覧!$C12,小学生・中学生アンケート元データ!$R$2:$R$1475,クロス集計結果一覧!AU$3)+COUNTIFS(小学生・中学生アンケート元データ!$K$2:$K$1475,クロス集計結果一覧!$C12,小学生・中学生アンケート元データ!$S$2:$S$1475,クロス集計結果一覧!AU$3)+COUNTIFS(小学生・中学生アンケート元データ!$K$2:$K$1475,クロス集計結果一覧!$C12,小学生・中学生アンケート元データ!$T$2:$T$1475,クロス集計結果一覧!AU$3)</f>
        <v>7</v>
      </c>
      <c r="AV12" s="16">
        <f>COUNTIFS(小学生・中学生アンケート元データ!$K$2:$K$1475,クロス集計結果一覧!$C12,小学生・中学生アンケート元データ!$R$2:$R$1475,クロス集計結果一覧!AV$3)+COUNTIFS(小学生・中学生アンケート元データ!$K$2:$K$1475,クロス集計結果一覧!$C12,小学生・中学生アンケート元データ!$S$2:$S$1475,クロス集計結果一覧!AV$3)+COUNTIFS(小学生・中学生アンケート元データ!$K$2:$K$1475,クロス集計結果一覧!$C12,小学生・中学生アンケート元データ!$T$2:$T$1475,クロス集計結果一覧!AV$3)</f>
        <v>8</v>
      </c>
      <c r="AW12" s="16">
        <f>COUNTIFS(小学生・中学生アンケート元データ!$K$2:$K$1475,クロス集計結果一覧!$C12,小学生・中学生アンケート元データ!$R$2:$R$1475,クロス集計結果一覧!AW$3)+COUNTIFS(小学生・中学生アンケート元データ!$K$2:$K$1475,クロス集計結果一覧!$C12,小学生・中学生アンケート元データ!$S$2:$S$1475,クロス集計結果一覧!AW$3)+COUNTIFS(小学生・中学生アンケート元データ!$K$2:$K$1475,クロス集計結果一覧!$C12,小学生・中学生アンケート元データ!$T$2:$T$1475,クロス集計結果一覧!AW$3)</f>
        <v>5</v>
      </c>
      <c r="AX12" s="16">
        <f>COUNTIFS(小学生・中学生アンケート元データ!$K$2:$K$1475,クロス集計結果一覧!$C12,小学生・中学生アンケート元データ!$R$2:$R$1475,クロス集計結果一覧!AX$3)+COUNTIFS(小学生・中学生アンケート元データ!$K$2:$K$1475,クロス集計結果一覧!$C12,小学生・中学生アンケート元データ!$S$2:$S$1475,クロス集計結果一覧!AX$3)+COUNTIFS(小学生・中学生アンケート元データ!$K$2:$K$1475,クロス集計結果一覧!$C12,小学生・中学生アンケート元データ!$T$2:$T$1475,クロス集計結果一覧!AX$3)</f>
        <v>28</v>
      </c>
      <c r="AY12" s="16">
        <f>COUNTIFS(小学生・中学生アンケート元データ!$K$2:$K$1475,クロス集計結果一覧!$C12,小学生・中学生アンケート元データ!$R$2:$R$1475,クロス集計結果一覧!AY$3)+COUNTIFS(小学生・中学生アンケート元データ!$K$2:$K$1475,クロス集計結果一覧!$C12,小学生・中学生アンケート元データ!$S$2:$S$1475,クロス集計結果一覧!AY$3)+COUNTIFS(小学生・中学生アンケート元データ!$K$2:$K$1475,クロス集計結果一覧!$C12,小学生・中学生アンケート元データ!$T$2:$T$1475,クロス集計結果一覧!AY$3)</f>
        <v>0</v>
      </c>
      <c r="AZ12" s="16">
        <f>COUNTIFS(小学生・中学生アンケート元データ!$K$2:$K$1475,クロス集計結果一覧!$C12,小学生・中学生アンケート元データ!$R$2:$R$1475,クロス集計結果一覧!AZ$3)+COUNTIFS(小学生・中学生アンケート元データ!$K$2:$K$1475,クロス集計結果一覧!$C12,小学生・中学生アンケート元データ!$S$2:$S$1475,クロス集計結果一覧!AZ$3)+COUNTIFS(小学生・中学生アンケート元データ!$K$2:$K$1475,クロス集計結果一覧!$C12,小学生・中学生アンケート元データ!$T$2:$T$1475,クロス集計結果一覧!AZ$3)</f>
        <v>4</v>
      </c>
      <c r="BA12" s="16">
        <f>COUNTIFS(小学生・中学生アンケート元データ!$K$2:$K$1475,クロス集計結果一覧!$C12,小学生・中学生アンケート元データ!$R$2:$R$1475,クロス集計結果一覧!BA$3)+COUNTIFS(小学生・中学生アンケート元データ!$K$2:$K$1475,クロス集計結果一覧!$C12,小学生・中学生アンケート元データ!$S$2:$S$1475,クロス集計結果一覧!BA$3)+COUNTIFS(小学生・中学生アンケート元データ!$K$2:$K$1475,クロス集計結果一覧!$C12,小学生・中学生アンケート元データ!$T$2:$T$1475,クロス集計結果一覧!BA$3)</f>
        <v>30</v>
      </c>
      <c r="BB12" s="16">
        <f>COUNTIFS(小学生・中学生アンケート元データ!$K$2:$K$1475,クロス集計結果一覧!$C12,小学生・中学生アンケート元データ!$R$2:$R$1475,クロス集計結果一覧!BB$3)+COUNTIFS(小学生・中学生アンケート元データ!$K$2:$K$1475,クロス集計結果一覧!$C12,小学生・中学生アンケート元データ!$S$2:$S$1475,クロス集計結果一覧!BB$3)+COUNTIFS(小学生・中学生アンケート元データ!$K$2:$K$1475,クロス集計結果一覧!$C12,小学生・中学生アンケート元データ!$T$2:$T$1475,クロス集計結果一覧!BB$3)</f>
        <v>18</v>
      </c>
      <c r="BC12" s="16">
        <f>COUNTIFS(小学生・中学生アンケート元データ!$K$2:$K$1475,クロス集計結果一覧!$C12,小学生・中学生アンケート元データ!$R$2:$R$1475,クロス集計結果一覧!BC$3)+COUNTIFS(小学生・中学生アンケート元データ!$K$2:$K$1475,クロス集計結果一覧!$C12,小学生・中学生アンケート元データ!$S$2:$S$1475,クロス集計結果一覧!BC$3)+COUNTIFS(小学生・中学生アンケート元データ!$K$2:$K$1475,クロス集計結果一覧!$C12,小学生・中学生アンケート元データ!$T$2:$T$1475,クロス集計結果一覧!BC$3)</f>
        <v>6</v>
      </c>
      <c r="BD12" s="17">
        <f>COUNTIFS(小学生・中学生アンケート元データ!$K$2:$K$1475,クロス集計結果一覧!$C12,小学生・中学生アンケート元データ!$R$2:$R$1475,クロス集計結果一覧!BD$3)+COUNTIFS(小学生・中学生アンケート元データ!$K$2:$K$1475,クロス集計結果一覧!$C12,小学生・中学生アンケート元データ!$S$2:$S$1475,クロス集計結果一覧!BD$3)+COUNTIFS(小学生・中学生アンケート元データ!$K$2:$K$1475,クロス集計結果一覧!$C12,小学生・中学生アンケート元データ!$T$2:$T$1475,クロス集計結果一覧!BD$3)</f>
        <v>18</v>
      </c>
      <c r="BE12" s="15">
        <f>SUM(BF12:BR12)</f>
        <v>257</v>
      </c>
      <c r="BF12" s="16">
        <f>COUNTIFS(小学生・中学生アンケート元データ!$K$2:$K$1475,クロス集計結果一覧!$C12,小学生・中学生アンケート元データ!$U$2:$U$1475,クロス集計結果一覧!BF$3)+COUNTIFS(小学生・中学生アンケート元データ!$K$2:$K$1475,クロス集計結果一覧!$C12,小学生・中学生アンケート元データ!$V$2:$V$1475,クロス集計結果一覧!BF$3)</f>
        <v>88</v>
      </c>
      <c r="BG12" s="16">
        <f>COUNTIFS(小学生・中学生アンケート元データ!$K$2:$K$1475,クロス集計結果一覧!$C12,小学生・中学生アンケート元データ!$U$2:$U$1475,クロス集計結果一覧!BG$3)+COUNTIFS(小学生・中学生アンケート元データ!$K$2:$K$1475,クロス集計結果一覧!$C12,小学生・中学生アンケート元データ!$V$2:$V$1475,クロス集計結果一覧!BG$3)</f>
        <v>26</v>
      </c>
      <c r="BH12" s="16">
        <f>COUNTIFS(小学生・中学生アンケート元データ!$K$2:$K$1475,クロス集計結果一覧!$C12,小学生・中学生アンケート元データ!$U$2:$U$1475,クロス集計結果一覧!BH$3)+COUNTIFS(小学生・中学生アンケート元データ!$K$2:$K$1475,クロス集計結果一覧!$C12,小学生・中学生アンケート元データ!$V$2:$V$1475,クロス集計結果一覧!BH$3)</f>
        <v>6</v>
      </c>
      <c r="BI12" s="16">
        <f>COUNTIFS(小学生・中学生アンケート元データ!$K$2:$K$1475,クロス集計結果一覧!$C12,小学生・中学生アンケート元データ!$U$2:$U$1475,クロス集計結果一覧!BI$3)+COUNTIFS(小学生・中学生アンケート元データ!$K$2:$K$1475,クロス集計結果一覧!$C12,小学生・中学生アンケート元データ!$V$2:$V$1475,クロス集計結果一覧!BI$3)</f>
        <v>2</v>
      </c>
      <c r="BJ12" s="16">
        <f>COUNTIFS(小学生・中学生アンケート元データ!$K$2:$K$1475,クロス集計結果一覧!$C12,小学生・中学生アンケート元データ!$U$2:$U$1475,クロス集計結果一覧!BJ$3)+COUNTIFS(小学生・中学生アンケート元データ!$K$2:$K$1475,クロス集計結果一覧!$C12,小学生・中学生アンケート元データ!$V$2:$V$1475,クロス集計結果一覧!BJ$3)</f>
        <v>19</v>
      </c>
      <c r="BK12" s="16">
        <f>COUNTIFS(小学生・中学生アンケート元データ!$K$2:$K$1475,クロス集計結果一覧!$C12,小学生・中学生アンケート元データ!$U$2:$U$1475,クロス集計結果一覧!BK$3)+COUNTIFS(小学生・中学生アンケート元データ!$K$2:$K$1475,クロス集計結果一覧!$C12,小学生・中学生アンケート元データ!$V$2:$V$1475,クロス集計結果一覧!BK$3)</f>
        <v>17</v>
      </c>
      <c r="BL12" s="16">
        <f>COUNTIFS(小学生・中学生アンケート元データ!$K$2:$K$1475,クロス集計結果一覧!$C12,小学生・中学生アンケート元データ!$U$2:$U$1475,クロス集計結果一覧!BL$3)+COUNTIFS(小学生・中学生アンケート元データ!$K$2:$K$1475,クロス集計結果一覧!$C12,小学生・中学生アンケート元データ!$V$2:$V$1475,クロス集計結果一覧!BL$3)</f>
        <v>24</v>
      </c>
      <c r="BM12" s="16">
        <f>COUNTIFS(小学生・中学生アンケート元データ!$K$2:$K$1475,クロス集計結果一覧!$C12,小学生・中学生アンケート元データ!$U$2:$U$1475,クロス集計結果一覧!BM$3)+COUNTIFS(小学生・中学生アンケート元データ!$K$2:$K$1475,クロス集計結果一覧!$C12,小学生・中学生アンケート元データ!$V$2:$V$1475,クロス集計結果一覧!BM$3)</f>
        <v>18</v>
      </c>
      <c r="BN12" s="16">
        <f>COUNTIFS(小学生・中学生アンケート元データ!$K$2:$K$1475,クロス集計結果一覧!$C12,小学生・中学生アンケート元データ!$U$2:$U$1475,クロス集計結果一覧!BN$3)+COUNTIFS(小学生・中学生アンケート元データ!$K$2:$K$1475,クロス集計結果一覧!$C12,小学生・中学生アンケート元データ!$V$2:$V$1475,クロス集計結果一覧!BN$3)</f>
        <v>20</v>
      </c>
      <c r="BO12" s="16">
        <f>COUNTIFS(小学生・中学生アンケート元データ!$K$2:$K$1475,クロス集計結果一覧!$C12,小学生・中学生アンケート元データ!$U$2:$U$1475,クロス集計結果一覧!BO$3)+COUNTIFS(小学生・中学生アンケート元データ!$K$2:$K$1475,クロス集計結果一覧!$C12,小学生・中学生アンケート元データ!$V$2:$V$1475,クロス集計結果一覧!BO$3)</f>
        <v>6</v>
      </c>
      <c r="BP12" s="16">
        <f>COUNTIFS(小学生・中学生アンケート元データ!$K$2:$K$1475,クロス集計結果一覧!$C12,小学生・中学生アンケート元データ!$U$2:$U$1475,クロス集計結果一覧!BP$3)+COUNTIFS(小学生・中学生アンケート元データ!$K$2:$K$1475,クロス集計結果一覧!$C12,小学生・中学生アンケート元データ!$V$2:$V$1475,クロス集計結果一覧!BP$3)</f>
        <v>17</v>
      </c>
      <c r="BQ12" s="16">
        <f>COUNTIFS(小学生・中学生アンケート元データ!$K$2:$K$1475,クロス集計結果一覧!$C12,小学生・中学生アンケート元データ!$U$2:$U$1475,クロス集計結果一覧!BQ$3)+COUNTIFS(小学生・中学生アンケート元データ!$K$2:$K$1475,クロス集計結果一覧!$C12,小学生・中学生アンケート元データ!$V$2:$V$1475,クロス集計結果一覧!BQ$3)</f>
        <v>9</v>
      </c>
      <c r="BR12" s="17">
        <f>COUNTIFS(小学生・中学生アンケート元データ!$K$2:$K$1475,クロス集計結果一覧!$C12,小学生・中学生アンケート元データ!$U$2:$U$1475,"*その他*")+COUNTIFS(小学生・中学生アンケート元データ!$K$2:$K$1475,クロス集計結果一覧!$C12,小学生・中学生アンケート元データ!$V$2:$V$1475,"*その他*")</f>
        <v>5</v>
      </c>
      <c r="BS12" s="15">
        <f>SUM(BT12:CN12)</f>
        <v>360</v>
      </c>
      <c r="BT12" s="16">
        <f>COUNTIFS(小学生・中学生アンケート元データ!$K$2:$K$1475,クロス集計結果一覧!$C12,小学生・中学生アンケート元データ!$W$2:$W$1475,クロス集計結果一覧!BT$3)+COUNTIFS(小学生・中学生アンケート元データ!$K$2:$K$1475,クロス集計結果一覧!$C12,小学生・中学生アンケート元データ!$X$2:$X$1475,クロス集計結果一覧!BT$3)+COUNTIFS(小学生・中学生アンケート元データ!$K$2:$K$1475,クロス集計結果一覧!$C12,小学生・中学生アンケート元データ!$Y$2:$Y$1475,クロス集計結果一覧!BT$3)</f>
        <v>20</v>
      </c>
      <c r="BU12" s="16">
        <f>COUNTIFS(小学生・中学生アンケート元データ!$K$2:$K$1475,クロス集計結果一覧!$C12,小学生・中学生アンケート元データ!$W$2:$W$1475,クロス集計結果一覧!BU$3)+COUNTIFS(小学生・中学生アンケート元データ!$K$2:$K$1475,クロス集計結果一覧!$C12,小学生・中学生アンケート元データ!$X$2:$X$1475,クロス集計結果一覧!BU$3)+COUNTIFS(小学生・中学生アンケート元データ!$K$2:$K$1475,クロス集計結果一覧!$C12,小学生・中学生アンケート元データ!$Y$2:$Y$1475,クロス集計結果一覧!BU$3)</f>
        <v>48</v>
      </c>
      <c r="BV12" s="16">
        <f>COUNTIFS(小学生・中学生アンケート元データ!$K$2:$K$1475,クロス集計結果一覧!$C12,小学生・中学生アンケート元データ!$W$2:$W$1475,クロス集計結果一覧!BV$3)+COUNTIFS(小学生・中学生アンケート元データ!$K$2:$K$1475,クロス集計結果一覧!$C12,小学生・中学生アンケート元データ!$X$2:$X$1475,クロス集計結果一覧!BV$3)+COUNTIFS(小学生・中学生アンケート元データ!$K$2:$K$1475,クロス集計結果一覧!$C12,小学生・中学生アンケート元データ!$Y$2:$Y$1475,クロス集計結果一覧!BV$3)</f>
        <v>30</v>
      </c>
      <c r="BW12" s="16">
        <f>COUNTIFS(小学生・中学生アンケート元データ!$K$2:$K$1475,クロス集計結果一覧!$C12,小学生・中学生アンケート元データ!$W$2:$W$1475,クロス集計結果一覧!BW$3)+COUNTIFS(小学生・中学生アンケート元データ!$K$2:$K$1475,クロス集計結果一覧!$C12,小学生・中学生アンケート元データ!$X$2:$X$1475,クロス集計結果一覧!BW$3)+COUNTIFS(小学生・中学生アンケート元データ!$K$2:$K$1475,クロス集計結果一覧!$C12,小学生・中学生アンケート元データ!$Y$2:$Y$1475,クロス集計結果一覧!BW$3)</f>
        <v>21</v>
      </c>
      <c r="BX12" s="16">
        <f>COUNTIFS(小学生・中学生アンケート元データ!$K$2:$K$1475,クロス集計結果一覧!$C12,小学生・中学生アンケート元データ!$W$2:$W$1475,クロス集計結果一覧!BX$3)+COUNTIFS(小学生・中学生アンケート元データ!$K$2:$K$1475,クロス集計結果一覧!$C12,小学生・中学生アンケート元データ!$X$2:$X$1475,クロス集計結果一覧!BX$3)+COUNTIFS(小学生・中学生アンケート元データ!$K$2:$K$1475,クロス集計結果一覧!$C12,小学生・中学生アンケート元データ!$Y$2:$Y$1475,クロス集計結果一覧!BX$3)</f>
        <v>33</v>
      </c>
      <c r="BY12" s="16">
        <f>COUNTIFS(小学生・中学生アンケート元データ!$K$2:$K$1475,クロス集計結果一覧!$C12,小学生・中学生アンケート元データ!$W$2:$W$1475,クロス集計結果一覧!BY$3)+COUNTIFS(小学生・中学生アンケート元データ!$K$2:$K$1475,クロス集計結果一覧!$C12,小学生・中学生アンケート元データ!$X$2:$X$1475,クロス集計結果一覧!BY$3)+COUNTIFS(小学生・中学生アンケート元データ!$K$2:$K$1475,クロス集計結果一覧!$C12,小学生・中学生アンケート元データ!$Y$2:$Y$1475,クロス集計結果一覧!BY$3)</f>
        <v>42</v>
      </c>
      <c r="BZ12" s="16">
        <f>COUNTIFS(小学生・中学生アンケート元データ!$K$2:$K$1475,クロス集計結果一覧!$C12,小学生・中学生アンケート元データ!$W$2:$W$1475,クロス集計結果一覧!BZ$3)+COUNTIFS(小学生・中学生アンケート元データ!$K$2:$K$1475,クロス集計結果一覧!$C12,小学生・中学生アンケート元データ!$X$2:$X$1475,クロス集計結果一覧!BZ$3)+COUNTIFS(小学生・中学生アンケート元データ!$K$2:$K$1475,クロス集計結果一覧!$C12,小学生・中学生アンケート元データ!$Y$2:$Y$1475,クロス集計結果一覧!BZ$3)</f>
        <v>27</v>
      </c>
      <c r="CA12" s="16">
        <f>COUNTIFS(小学生・中学生アンケート元データ!$K$2:$K$1475,クロス集計結果一覧!$C12,小学生・中学生アンケート元データ!$W$2:$W$1475,クロス集計結果一覧!CA$3)+COUNTIFS(小学生・中学生アンケート元データ!$K$2:$K$1475,クロス集計結果一覧!$C12,小学生・中学生アンケート元データ!$X$2:$X$1475,クロス集計結果一覧!CA$3)+COUNTIFS(小学生・中学生アンケート元データ!$K$2:$K$1475,クロス集計結果一覧!$C12,小学生・中学生アンケート元データ!$Y$2:$Y$1475,クロス集計結果一覧!CA$3)</f>
        <v>7</v>
      </c>
      <c r="CB12" s="16">
        <f>COUNTIFS(小学生・中学生アンケート元データ!$K$2:$K$1475,クロス集計結果一覧!$C12,小学生・中学生アンケート元データ!$W$2:$W$1475,クロス集計結果一覧!CB$3)+COUNTIFS(小学生・中学生アンケート元データ!$K$2:$K$1475,クロス集計結果一覧!$C12,小学生・中学生アンケート元データ!$X$2:$X$1475,クロス集計結果一覧!CB$3)+COUNTIFS(小学生・中学生アンケート元データ!$K$2:$K$1475,クロス集計結果一覧!$C12,小学生・中学生アンケート元データ!$Y$2:$Y$1475,クロス集計結果一覧!CB$3)</f>
        <v>14</v>
      </c>
      <c r="CC12" s="16">
        <f>COUNTIFS(小学生・中学生アンケート元データ!$K$2:$K$1475,クロス集計結果一覧!$C12,小学生・中学生アンケート元データ!$W$2:$W$1475,クロス集計結果一覧!CC$3)+COUNTIFS(小学生・中学生アンケート元データ!$K$2:$K$1475,クロス集計結果一覧!$C12,小学生・中学生アンケート元データ!$X$2:$X$1475,クロス集計結果一覧!CC$3)+COUNTIFS(小学生・中学生アンケート元データ!$K$2:$K$1475,クロス集計結果一覧!$C12,小学生・中学生アンケート元データ!$Y$2:$Y$1475,クロス集計結果一覧!CC$3)</f>
        <v>7</v>
      </c>
      <c r="CD12" s="16">
        <f>COUNTIFS(小学生・中学生アンケート元データ!$K$2:$K$1475,クロス集計結果一覧!$C12,小学生・中学生アンケート元データ!$W$2:$W$1475,クロス集計結果一覧!CD$3)+COUNTIFS(小学生・中学生アンケート元データ!$K$2:$K$1475,クロス集計結果一覧!$C12,小学生・中学生アンケート元データ!$X$2:$X$1475,クロス集計結果一覧!CD$3)+COUNTIFS(小学生・中学生アンケート元データ!$K$2:$K$1475,クロス集計結果一覧!$C12,小学生・中学生アンケート元データ!$Y$2:$Y$1475,クロス集計結果一覧!CD$3)</f>
        <v>12</v>
      </c>
      <c r="CE12" s="16">
        <f>COUNTIFS(小学生・中学生アンケート元データ!$K$2:$K$1475,クロス集計結果一覧!$C12,小学生・中学生アンケート元データ!$W$2:$W$1475,クロス集計結果一覧!CE$3)+COUNTIFS(小学生・中学生アンケート元データ!$K$2:$K$1475,クロス集計結果一覧!$C12,小学生・中学生アンケート元データ!$X$2:$X$1475,クロス集計結果一覧!CE$3)+COUNTIFS(小学生・中学生アンケート元データ!$K$2:$K$1475,クロス集計結果一覧!$C12,小学生・中学生アンケート元データ!$Y$2:$Y$1475,クロス集計結果一覧!CE$3)</f>
        <v>4</v>
      </c>
      <c r="CF12" s="16">
        <f>COUNTIFS(小学生・中学生アンケート元データ!$K$2:$K$1475,クロス集計結果一覧!$C12,小学生・中学生アンケート元データ!$W$2:$W$1475,クロス集計結果一覧!CF$3)+COUNTIFS(小学生・中学生アンケート元データ!$K$2:$K$1475,クロス集計結果一覧!$C12,小学生・中学生アンケート元データ!$X$2:$X$1475,クロス集計結果一覧!CF$3)+COUNTIFS(小学生・中学生アンケート元データ!$K$2:$K$1475,クロス集計結果一覧!$C12,小学生・中学生アンケート元データ!$Y$2:$Y$1475,クロス集計結果一覧!CF$3)</f>
        <v>4</v>
      </c>
      <c r="CG12" s="16">
        <f>COUNTIFS(小学生・中学生アンケート元データ!$K$2:$K$1475,クロス集計結果一覧!$C12,小学生・中学生アンケート元データ!$W$2:$W$1475,クロス集計結果一覧!CG$3)+COUNTIFS(小学生・中学生アンケート元データ!$K$2:$K$1475,クロス集計結果一覧!$C12,小学生・中学生アンケート元データ!$X$2:$X$1475,クロス集計結果一覧!CG$3)+COUNTIFS(小学生・中学生アンケート元データ!$K$2:$K$1475,クロス集計結果一覧!$C12,小学生・中学生アンケート元データ!$Y$2:$Y$1475,クロス集計結果一覧!CG$3)</f>
        <v>33</v>
      </c>
      <c r="CH12" s="16">
        <f>COUNTIFS(小学生・中学生アンケート元データ!$K$2:$K$1475,クロス集計結果一覧!$C12,小学生・中学生アンケート元データ!$W$2:$W$1475,クロス集計結果一覧!CH$3)+COUNTIFS(小学生・中学生アンケート元データ!$K$2:$K$1475,クロス集計結果一覧!$C12,小学生・中学生アンケート元データ!$X$2:$X$1475,クロス集計結果一覧!CH$3)+COUNTIFS(小学生・中学生アンケート元データ!$K$2:$K$1475,クロス集計結果一覧!$C12,小学生・中学生アンケート元データ!$Y$2:$Y$1475,クロス集計結果一覧!CH$3)</f>
        <v>16</v>
      </c>
      <c r="CI12" s="16">
        <f>COUNTIFS(小学生・中学生アンケート元データ!$K$2:$K$1475,クロス集計結果一覧!$C12,小学生・中学生アンケート元データ!$W$2:$W$1475,クロス集計結果一覧!CI$3)+COUNTIFS(小学生・中学生アンケート元データ!$K$2:$K$1475,クロス集計結果一覧!$C12,小学生・中学生アンケート元データ!$X$2:$X$1475,クロス集計結果一覧!CI$3)+COUNTIFS(小学生・中学生アンケート元データ!$K$2:$K$1475,クロス集計結果一覧!$C12,小学生・中学生アンケート元データ!$Y$2:$Y$1475,クロス集計結果一覧!CI$3)</f>
        <v>10</v>
      </c>
      <c r="CJ12" s="16">
        <f>COUNTIFS(小学生・中学生アンケート元データ!$K$2:$K$1475,クロス集計結果一覧!$C12,小学生・中学生アンケート元データ!$W$2:$W$1475,クロス集計結果一覧!CJ$3)+COUNTIFS(小学生・中学生アンケート元データ!$K$2:$K$1475,クロス集計結果一覧!$C12,小学生・中学生アンケート元データ!$X$2:$X$1475,クロス集計結果一覧!CJ$3)+COUNTIFS(小学生・中学生アンケート元データ!$K$2:$K$1475,クロス集計結果一覧!$C12,小学生・中学生アンケート元データ!$Y$2:$Y$1475,クロス集計結果一覧!CJ$3)</f>
        <v>12</v>
      </c>
      <c r="CK12" s="16">
        <f>COUNTIFS(小学生・中学生アンケート元データ!$K$2:$K$1475,クロス集計結果一覧!$C12,小学生・中学生アンケート元データ!$W$2:$W$1475,クロス集計結果一覧!CK$3)+COUNTIFS(小学生・中学生アンケート元データ!$K$2:$K$1475,クロス集計結果一覧!$C12,小学生・中学生アンケート元データ!$X$2:$X$1475,クロス集計結果一覧!CK$3)+COUNTIFS(小学生・中学生アンケート元データ!$K$2:$K$1475,クロス集計結果一覧!$C12,小学生・中学生アンケート元データ!$Y$2:$Y$1475,クロス集計結果一覧!CK$3)</f>
        <v>6</v>
      </c>
      <c r="CL12" s="16">
        <f>COUNTIFS(小学生・中学生アンケート元データ!$K$2:$K$1475,クロス集計結果一覧!$C12,小学生・中学生アンケート元データ!$W$2:$W$1475,クロス集計結果一覧!CL$3)+COUNTIFS(小学生・中学生アンケート元データ!$K$2:$K$1475,クロス集計結果一覧!$C12,小学生・中学生アンケート元データ!$X$2:$X$1475,クロス集計結果一覧!CL$3)+COUNTIFS(小学生・中学生アンケート元データ!$K$2:$K$1475,クロス集計結果一覧!$C12,小学生・中学生アンケート元データ!$Y$2:$Y$1475,クロス集計結果一覧!CL$3)</f>
        <v>3</v>
      </c>
      <c r="CM12" s="16">
        <f>COUNTIFS(小学生・中学生アンケート元データ!$K$2:$K$1475,クロス集計結果一覧!$C12,小学生・中学生アンケート元データ!$W$2:$W$1475,クロス集計結果一覧!CM$3)+COUNTIFS(小学生・中学生アンケート元データ!$K$2:$K$1475,クロス集計結果一覧!$C12,小学生・中学生アンケート元データ!$X$2:$X$1475,クロス集計結果一覧!CM$3)+COUNTIFS(小学生・中学生アンケート元データ!$K$2:$K$1475,クロス集計結果一覧!$C12,小学生・中学生アンケート元データ!$Y$2:$Y$1475,クロス集計結果一覧!CM$3)</f>
        <v>10</v>
      </c>
      <c r="CN12" s="16">
        <f>COUNTIFS(小学生・中学生アンケート元データ!$K$2:$K$1475,クロス集計結果一覧!$C12,小学生・中学生アンケート元データ!$W$2:$W$1475,"*その他*")+COUNTIFS(小学生・中学生アンケート元データ!$K$2:$K$1475,クロス集計結果一覧!$C12,小学生・中学生アンケート元データ!$X$2:$X$1475,"*その他*")+COUNTIFS(小学生・中学生アンケート元データ!$K$2:$K$1475,クロス集計結果一覧!$C12,小学生・中学生アンケート元データ!$Y$2:$Y$1475,"*その他*")</f>
        <v>1</v>
      </c>
      <c r="CO12" s="15">
        <f>SUM(CP12:CR12)</f>
        <v>142</v>
      </c>
      <c r="CP12" s="16">
        <f>COUNTIFS(小学生・中学生アンケート元データ!$Z$2:$Z$1475,CP$3,小学生・中学生アンケート元データ!$K$2:$K$1475,クロス集計結果一覧!$C12)</f>
        <v>131</v>
      </c>
      <c r="CQ12" s="16">
        <f>COUNTIFS(小学生・中学生アンケート元データ!$Z$2:$Z$1475,"知らない　→自由記述へ",小学生・中学生アンケート元データ!$K$2:$K$1475,クロス集計結果一覧!$C12)</f>
        <v>9</v>
      </c>
      <c r="CR12" s="17">
        <f>COUNTIFS(小学生・中学生アンケート元データ!$Z$2:$Z$1475,"",小学生・中学生アンケート元データ!$K$2:$K$1475,クロス集計結果一覧!$C12)</f>
        <v>2</v>
      </c>
      <c r="CS12" s="15">
        <f>SUM(CT12:CU12)</f>
        <v>133</v>
      </c>
      <c r="CT12" s="16">
        <f>COUNTIFS(小学生・中学生アンケート元データ!$AA$2:$AA$1475,CT$3,小学生・中学生アンケート元データ!$K$2:$K$1475,クロス集計結果一覧!$C12)</f>
        <v>94</v>
      </c>
      <c r="CU12" s="17">
        <f>COUNTIFS(小学生・中学生アンケート元データ!$AA$2:$AA$1475,"行動していない　→自由記述へ",小学生・中学生アンケート元データ!$K$2:$K$1475,クロス集計結果一覧!$C12)</f>
        <v>39</v>
      </c>
      <c r="CV12" s="15">
        <f>SUM(CW12:DN12)</f>
        <v>260</v>
      </c>
      <c r="CW12" s="16">
        <f>COUNTIF(SDGs集計用!$C$673:$AB$814,クロス集計結果一覧!CW$3)</f>
        <v>15</v>
      </c>
      <c r="CX12" s="16">
        <f>COUNTIF(SDGs集計用!$C$673:$AB$814,クロス集計結果一覧!CX$3)</f>
        <v>15</v>
      </c>
      <c r="CY12" s="16">
        <f>COUNTIF(SDGs集計用!$C$673:$AB$814,クロス集計結果一覧!CY$3)</f>
        <v>15</v>
      </c>
      <c r="CZ12" s="16">
        <f>COUNTIF(SDGs集計用!$C$673:$AB$814,クロス集計結果一覧!CZ$3)</f>
        <v>2</v>
      </c>
      <c r="DA12" s="16">
        <f>COUNTIF(SDGs集計用!$C$673:$AB$814,クロス集計結果一覧!DA$3)</f>
        <v>5</v>
      </c>
      <c r="DB12" s="16">
        <f>COUNTIF(SDGs集計用!$C$673:$AB$814,クロス集計結果一覧!DB$3)</f>
        <v>17</v>
      </c>
      <c r="DC12" s="16">
        <f>COUNTIF(SDGs集計用!$C$673:$AB$814,クロス集計結果一覧!DC$3)</f>
        <v>16</v>
      </c>
      <c r="DD12" s="16">
        <f>COUNTIF(SDGs集計用!$C$673:$AB$814,クロス集計結果一覧!DD$3)</f>
        <v>3</v>
      </c>
      <c r="DE12" s="16">
        <f>COUNTIF(SDGs集計用!$C$673:$AB$814,クロス集計結果一覧!DE$3)</f>
        <v>0</v>
      </c>
      <c r="DF12" s="16">
        <f>COUNTIF(SDGs集計用!$C$673:$AB$814,クロス集計結果一覧!DF$3)</f>
        <v>11</v>
      </c>
      <c r="DG12" s="16">
        <f>COUNTIF(SDGs集計用!$C$673:$AB$814,クロス集計結果一覧!DG$3)</f>
        <v>22</v>
      </c>
      <c r="DH12" s="16">
        <f>COUNTIF(SDGs集計用!$C$673:$AB$814,クロス集計結果一覧!DH$3)</f>
        <v>25</v>
      </c>
      <c r="DI12" s="16">
        <f>COUNTIF(SDGs集計用!$C$673:$AB$814,クロス集計結果一覧!DI$3)</f>
        <v>10</v>
      </c>
      <c r="DJ12" s="16">
        <f>COUNTIF(SDGs集計用!$C$673:$AB$814,クロス集計結果一覧!DJ$3)</f>
        <v>37</v>
      </c>
      <c r="DK12" s="16">
        <f>COUNTIF(SDGs集計用!$C$673:$AB$814,クロス集計結果一覧!DK$3)</f>
        <v>44</v>
      </c>
      <c r="DL12" s="16">
        <f>COUNTIF(SDGs集計用!$C$673:$AB$814,クロス集計結果一覧!DL$3)</f>
        <v>7</v>
      </c>
      <c r="DM12" s="16">
        <f>COUNTIF(SDGs集計用!$C$673:$AB$814,クロス集計結果一覧!DM$3)</f>
        <v>1</v>
      </c>
      <c r="DN12" s="17">
        <f>COUNTIF(SDGs集計用!$C$673:$AB$814,クロス集計結果一覧!DN$3)</f>
        <v>15</v>
      </c>
    </row>
    <row r="13" spans="2:118" x14ac:dyDescent="0.4">
      <c r="B13" s="18"/>
      <c r="C13" s="9"/>
      <c r="D13" s="10">
        <f t="shared" si="212"/>
        <v>100</v>
      </c>
      <c r="E13" s="11">
        <f>E12/$D12*100</f>
        <v>38.732394366197184</v>
      </c>
      <c r="F13" s="11">
        <f t="shared" ref="F13" si="316">F12/$D12*100</f>
        <v>39.436619718309856</v>
      </c>
      <c r="G13" s="11">
        <f t="shared" ref="G13" si="317">G12/$D12*100</f>
        <v>19.718309859154928</v>
      </c>
      <c r="H13" s="11">
        <f t="shared" ref="H13" si="318">H12/$D12*100</f>
        <v>1.4084507042253522</v>
      </c>
      <c r="I13" s="11">
        <f t="shared" ref="I13" si="319">I12/$D12*100</f>
        <v>0.70422535211267612</v>
      </c>
      <c r="J13" s="12">
        <f t="shared" ref="J13" si="320">J12/$D12*100</f>
        <v>0</v>
      </c>
      <c r="K13" s="10">
        <f t="shared" si="107"/>
        <v>100.00000000000001</v>
      </c>
      <c r="L13" s="11">
        <f t="shared" ref="L13" si="321">L12/$D12*100</f>
        <v>38.732394366197184</v>
      </c>
      <c r="M13" s="11">
        <f t="shared" ref="M13" si="322">M12/$D12*100</f>
        <v>37.323943661971832</v>
      </c>
      <c r="N13" s="11">
        <f t="shared" ref="N13" si="323">N12/$D12*100</f>
        <v>6.3380281690140841</v>
      </c>
      <c r="O13" s="11">
        <f t="shared" ref="O13" si="324">O12/$D12*100</f>
        <v>4.225352112676056</v>
      </c>
      <c r="P13" s="11">
        <f t="shared" ref="P13" si="325">P12/$D12*100</f>
        <v>13.380281690140844</v>
      </c>
      <c r="Q13" s="12">
        <f t="shared" ref="Q13" si="326">Q12/$D12*100</f>
        <v>0</v>
      </c>
      <c r="R13" s="10">
        <f>SUM(S13:U13)</f>
        <v>100</v>
      </c>
      <c r="S13" s="11">
        <f t="shared" ref="S13" si="327">S12/$D12*100</f>
        <v>59.154929577464785</v>
      </c>
      <c r="T13" s="11">
        <f t="shared" ref="T13" si="328">T12/$D12*100</f>
        <v>40.845070422535215</v>
      </c>
      <c r="U13" s="12">
        <f t="shared" ref="U13" si="329">U12/$D12*100</f>
        <v>0</v>
      </c>
      <c r="V13" s="10">
        <f t="shared" si="108"/>
        <v>100</v>
      </c>
      <c r="W13" s="11">
        <f>W12/$V12*100</f>
        <v>3.5714285714285712</v>
      </c>
      <c r="X13" s="11">
        <f t="shared" ref="X13" si="330">X12/$V12*100</f>
        <v>51.19047619047619</v>
      </c>
      <c r="Y13" s="11">
        <f t="shared" ref="Y13" si="331">Y12/$V12*100</f>
        <v>7.1428571428571423</v>
      </c>
      <c r="Z13" s="11">
        <f t="shared" ref="Z13" si="332">Z12/$V12*100</f>
        <v>4.7619047619047619</v>
      </c>
      <c r="AA13" s="11">
        <f t="shared" ref="AA13" si="333">AA12/$V12*100</f>
        <v>15.476190476190476</v>
      </c>
      <c r="AB13" s="11">
        <f t="shared" ref="AB13" si="334">AB12/$V12*100</f>
        <v>13.095238095238097</v>
      </c>
      <c r="AC13" s="11">
        <f t="shared" ref="AC13" si="335">AC12/$V12*100</f>
        <v>4.7619047619047619</v>
      </c>
      <c r="AD13" s="10">
        <f>SUM(AE13:AK13)</f>
        <v>100</v>
      </c>
      <c r="AE13" s="11">
        <f>AE12/$AD12*100</f>
        <v>13.793103448275861</v>
      </c>
      <c r="AF13" s="11">
        <f t="shared" ref="AF13" si="336">AF12/$AD12*100</f>
        <v>22.413793103448278</v>
      </c>
      <c r="AG13" s="11">
        <f t="shared" ref="AG13" si="337">AG12/$AD12*100</f>
        <v>12.068965517241379</v>
      </c>
      <c r="AH13" s="11">
        <f t="shared" ref="AH13" si="338">AH12/$AD12*100</f>
        <v>17.241379310344829</v>
      </c>
      <c r="AI13" s="11">
        <f t="shared" ref="AI13" si="339">AI12/$AD12*100</f>
        <v>1.7241379310344827</v>
      </c>
      <c r="AJ13" s="11">
        <f t="shared" ref="AJ13" si="340">AJ12/$AD12*100</f>
        <v>13.793103448275861</v>
      </c>
      <c r="AK13" s="11">
        <f t="shared" ref="AK13" si="341">AK12/$AD12*100</f>
        <v>18.96551724137931</v>
      </c>
      <c r="AL13" s="10">
        <f t="shared" si="110"/>
        <v>99.999999999999986</v>
      </c>
      <c r="AM13" s="11">
        <f t="shared" ref="AM13" si="342">AM12/$AL12*100</f>
        <v>6.8601583113456464</v>
      </c>
      <c r="AN13" s="11">
        <f t="shared" ref="AN13" si="343">AN12/$AL12*100</f>
        <v>7.1240105540897103</v>
      </c>
      <c r="AO13" s="11">
        <f t="shared" ref="AO13" si="344">AO12/$AL12*100</f>
        <v>14.511873350923482</v>
      </c>
      <c r="AP13" s="11">
        <f t="shared" ref="AP13" si="345">AP12/$AL12*100</f>
        <v>17.678100263852244</v>
      </c>
      <c r="AQ13" s="11">
        <f t="shared" ref="AQ13" si="346">AQ12/$AL12*100</f>
        <v>3.9577836411609502</v>
      </c>
      <c r="AR13" s="11">
        <f t="shared" ref="AR13" si="347">AR12/$AL12*100</f>
        <v>8.9709762532981525</v>
      </c>
      <c r="AS13" s="11">
        <f t="shared" ref="AS13" si="348">AS12/$AL12*100</f>
        <v>4.7493403693931393</v>
      </c>
      <c r="AT13" s="11">
        <f t="shared" ref="AT13" si="349">AT12/$AL12*100</f>
        <v>3.4300791556728232</v>
      </c>
      <c r="AU13" s="11">
        <f t="shared" ref="AU13" si="350">AU12/$AL12*100</f>
        <v>1.8469656992084433</v>
      </c>
      <c r="AV13" s="11">
        <f t="shared" ref="AV13" si="351">AV12/$AL12*100</f>
        <v>2.1108179419525066</v>
      </c>
      <c r="AW13" s="11">
        <f t="shared" ref="AW13" si="352">AW12/$AL12*100</f>
        <v>1.3192612137203166</v>
      </c>
      <c r="AX13" s="11">
        <f t="shared" ref="AX13" si="353">AX12/$AL12*100</f>
        <v>7.3878627968337733</v>
      </c>
      <c r="AY13" s="11">
        <f t="shared" ref="AY13" si="354">AY12/$AL12*100</f>
        <v>0</v>
      </c>
      <c r="AZ13" s="11">
        <f t="shared" ref="AZ13" si="355">AZ12/$AL12*100</f>
        <v>1.0554089709762533</v>
      </c>
      <c r="BA13" s="11">
        <f t="shared" ref="BA13" si="356">BA12/$AL12*100</f>
        <v>7.9155672823219003</v>
      </c>
      <c r="BB13" s="11">
        <f t="shared" ref="BB13" si="357">BB12/$AL12*100</f>
        <v>4.7493403693931393</v>
      </c>
      <c r="BC13" s="11">
        <f t="shared" ref="BC13" si="358">BC12/$AL12*100</f>
        <v>1.5831134564643801</v>
      </c>
      <c r="BD13" s="12">
        <f t="shared" ref="BD13" si="359">BD12/$AL12*100</f>
        <v>4.7493403693931393</v>
      </c>
      <c r="BE13" s="10">
        <f>SUM(BF13:BR13)</f>
        <v>100</v>
      </c>
      <c r="BF13" s="11">
        <f t="shared" ref="BF13" si="360">BF12/$BE12*100</f>
        <v>34.24124513618677</v>
      </c>
      <c r="BG13" s="11">
        <f t="shared" ref="BG13" si="361">BG12/$BE12*100</f>
        <v>10.116731517509727</v>
      </c>
      <c r="BH13" s="11">
        <f t="shared" ref="BH13" si="362">BH12/$BE12*100</f>
        <v>2.3346303501945527</v>
      </c>
      <c r="BI13" s="11">
        <f t="shared" ref="BI13" si="363">BI12/$BE12*100</f>
        <v>0.77821011673151752</v>
      </c>
      <c r="BJ13" s="11">
        <f t="shared" ref="BJ13" si="364">BJ12/$BE12*100</f>
        <v>7.3929961089494167</v>
      </c>
      <c r="BK13" s="11">
        <f t="shared" ref="BK13" si="365">BK12/$BE12*100</f>
        <v>6.6147859922178993</v>
      </c>
      <c r="BL13" s="11">
        <f t="shared" ref="BL13" si="366">BL12/$BE12*100</f>
        <v>9.3385214007782107</v>
      </c>
      <c r="BM13" s="11">
        <f t="shared" ref="BM13" si="367">BM12/$BE12*100</f>
        <v>7.0038910505836576</v>
      </c>
      <c r="BN13" s="11">
        <f t="shared" ref="BN13" si="368">BN12/$BE12*100</f>
        <v>7.782101167315175</v>
      </c>
      <c r="BO13" s="11">
        <f t="shared" ref="BO13" si="369">BO12/$BE12*100</f>
        <v>2.3346303501945527</v>
      </c>
      <c r="BP13" s="11">
        <f t="shared" ref="BP13" si="370">BP12/$BE12*100</f>
        <v>6.6147859922178993</v>
      </c>
      <c r="BQ13" s="11">
        <f t="shared" ref="BQ13" si="371">BQ12/$BE12*100</f>
        <v>3.5019455252918288</v>
      </c>
      <c r="BR13" s="12">
        <f t="shared" ref="BR13" si="372">BR12/$BE12*100</f>
        <v>1.9455252918287937</v>
      </c>
      <c r="BS13" s="10">
        <f>SUM(BT13:CN13)</f>
        <v>99.999999999999972</v>
      </c>
      <c r="BT13" s="11">
        <f t="shared" ref="BT13" si="373">BT12/$BS12*100</f>
        <v>5.5555555555555554</v>
      </c>
      <c r="BU13" s="11">
        <f t="shared" ref="BU13" si="374">BU12/$BS12*100</f>
        <v>13.333333333333334</v>
      </c>
      <c r="BV13" s="11">
        <f t="shared" ref="BV13" si="375">BV12/$BS12*100</f>
        <v>8.3333333333333321</v>
      </c>
      <c r="BW13" s="11">
        <f t="shared" ref="BW13" si="376">BW12/$BS12*100</f>
        <v>5.833333333333333</v>
      </c>
      <c r="BX13" s="11">
        <f t="shared" ref="BX13" si="377">BX12/$BS12*100</f>
        <v>9.1666666666666661</v>
      </c>
      <c r="BY13" s="11">
        <f t="shared" ref="BY13" si="378">BY12/$BS12*100</f>
        <v>11.666666666666666</v>
      </c>
      <c r="BZ13" s="11">
        <f t="shared" ref="BZ13" si="379">BZ12/$BS12*100</f>
        <v>7.5</v>
      </c>
      <c r="CA13" s="11">
        <f t="shared" ref="CA13" si="380">CA12/$BS12*100</f>
        <v>1.9444444444444444</v>
      </c>
      <c r="CB13" s="11">
        <f t="shared" ref="CB13" si="381">CB12/$BS12*100</f>
        <v>3.8888888888888888</v>
      </c>
      <c r="CC13" s="11">
        <f t="shared" ref="CC13" si="382">CC12/$BS12*100</f>
        <v>1.9444444444444444</v>
      </c>
      <c r="CD13" s="11">
        <f t="shared" ref="CD13" si="383">CD12/$BS12*100</f>
        <v>3.3333333333333335</v>
      </c>
      <c r="CE13" s="11">
        <f t="shared" ref="CE13" si="384">CE12/$BS12*100</f>
        <v>1.1111111111111112</v>
      </c>
      <c r="CF13" s="11">
        <f t="shared" ref="CF13" si="385">CF12/$BS12*100</f>
        <v>1.1111111111111112</v>
      </c>
      <c r="CG13" s="11">
        <f t="shared" ref="CG13" si="386">CG12/$BS12*100</f>
        <v>9.1666666666666661</v>
      </c>
      <c r="CH13" s="11">
        <f t="shared" ref="CH13" si="387">CH12/$BS12*100</f>
        <v>4.4444444444444446</v>
      </c>
      <c r="CI13" s="11">
        <f t="shared" ref="CI13" si="388">CI12/$BS12*100</f>
        <v>2.7777777777777777</v>
      </c>
      <c r="CJ13" s="11">
        <f t="shared" ref="CJ13" si="389">CJ12/$BS12*100</f>
        <v>3.3333333333333335</v>
      </c>
      <c r="CK13" s="11">
        <f t="shared" ref="CK13" si="390">CK12/$BS12*100</f>
        <v>1.6666666666666667</v>
      </c>
      <c r="CL13" s="11">
        <f t="shared" ref="CL13" si="391">CL12/$BS12*100</f>
        <v>0.83333333333333337</v>
      </c>
      <c r="CM13" s="11">
        <f t="shared" ref="CM13" si="392">CM12/$BS12*100</f>
        <v>2.7777777777777777</v>
      </c>
      <c r="CN13" s="11">
        <f t="shared" ref="CN13" si="393">CN12/$BS12*100</f>
        <v>0.27777777777777779</v>
      </c>
      <c r="CO13" s="10">
        <f>SUM(CP13:CR13)</f>
        <v>100</v>
      </c>
      <c r="CP13" s="11">
        <f t="shared" ref="CP13:CP25" si="394">CP12/$D12*100</f>
        <v>92.25352112676056</v>
      </c>
      <c r="CQ13" s="11">
        <f t="shared" ref="CQ13" si="395">CQ12/$D12*100</f>
        <v>6.3380281690140841</v>
      </c>
      <c r="CR13" s="12">
        <f t="shared" ref="CR13" si="396">CR12/$D12*100</f>
        <v>1.4084507042253522</v>
      </c>
      <c r="CS13" s="10">
        <f>SUM(CT13:CU13)</f>
        <v>100</v>
      </c>
      <c r="CT13" s="11">
        <f t="shared" ref="CT13:CT25" si="397">CT12/$CS12*100</f>
        <v>70.676691729323309</v>
      </c>
      <c r="CU13" s="11">
        <f t="shared" ref="CU13:CU25" si="398">CU12/$CS12*100</f>
        <v>29.323308270676691</v>
      </c>
      <c r="CV13" s="10">
        <f>SUM(CW13:DN13)</f>
        <v>100.00000000000001</v>
      </c>
      <c r="CW13" s="11">
        <f t="shared" ref="CW13:CW25" si="399">CW12/$CV12*100</f>
        <v>5.7692307692307692</v>
      </c>
      <c r="CX13" s="11">
        <f t="shared" ref="CX13:CX25" si="400">CX12/$CV12*100</f>
        <v>5.7692307692307692</v>
      </c>
      <c r="CY13" s="11">
        <f t="shared" ref="CY13:CY25" si="401">CY12/$CV12*100</f>
        <v>5.7692307692307692</v>
      </c>
      <c r="CZ13" s="11">
        <f t="shared" ref="CZ13:CZ25" si="402">CZ12/$CV12*100</f>
        <v>0.76923076923076927</v>
      </c>
      <c r="DA13" s="11">
        <f t="shared" ref="DA13:DA25" si="403">DA12/$CV12*100</f>
        <v>1.9230769230769231</v>
      </c>
      <c r="DB13" s="11">
        <f t="shared" ref="DB13:DB25" si="404">DB12/$CV12*100</f>
        <v>6.5384615384615392</v>
      </c>
      <c r="DC13" s="11">
        <f t="shared" ref="DC13:DC25" si="405">DC12/$CV12*100</f>
        <v>6.1538461538461542</v>
      </c>
      <c r="DD13" s="11">
        <f t="shared" ref="DD13:DD25" si="406">DD12/$CV12*100</f>
        <v>1.153846153846154</v>
      </c>
      <c r="DE13" s="11">
        <f t="shared" ref="DE13:DE25" si="407">DE12/$CV12*100</f>
        <v>0</v>
      </c>
      <c r="DF13" s="11">
        <f t="shared" ref="DF13:DF25" si="408">DF12/$CV12*100</f>
        <v>4.2307692307692308</v>
      </c>
      <c r="DG13" s="11">
        <f t="shared" ref="DG13:DG25" si="409">DG12/$CV12*100</f>
        <v>8.4615384615384617</v>
      </c>
      <c r="DH13" s="11">
        <f t="shared" ref="DH13:DH25" si="410">DH12/$CV12*100</f>
        <v>9.6153846153846168</v>
      </c>
      <c r="DI13" s="11">
        <f t="shared" ref="DI13:DI25" si="411">DI12/$CV12*100</f>
        <v>3.8461538461538463</v>
      </c>
      <c r="DJ13" s="11">
        <f t="shared" ref="DJ13:DJ25" si="412">DJ12/$CV12*100</f>
        <v>14.23076923076923</v>
      </c>
      <c r="DK13" s="11">
        <f t="shared" ref="DK13:DK25" si="413">DK12/$CV12*100</f>
        <v>16.923076923076923</v>
      </c>
      <c r="DL13" s="11">
        <f t="shared" ref="DL13:DL25" si="414">DL12/$CV12*100</f>
        <v>2.6923076923076925</v>
      </c>
      <c r="DM13" s="11">
        <f t="shared" ref="DM13:DM25" si="415">DM12/$CV12*100</f>
        <v>0.38461538461538464</v>
      </c>
      <c r="DN13" s="12">
        <f t="shared" ref="DN13:DN25" si="416">DN12/$CV12*100</f>
        <v>5.7692307692307692</v>
      </c>
    </row>
    <row r="14" spans="2:118" x14ac:dyDescent="0.4">
      <c r="B14" s="18"/>
      <c r="C14" s="14" t="s">
        <v>1495</v>
      </c>
      <c r="D14" s="15">
        <f t="shared" si="212"/>
        <v>154</v>
      </c>
      <c r="E14" s="16">
        <f>COUNTIFS(小学生・中学生アンケート元データ!$M$2:$M$1475,クロス集計結果一覧!E$3,小学生・中学生アンケート元データ!$K$2:$K$1475,クロス集計結果一覧!$C14)</f>
        <v>52</v>
      </c>
      <c r="F14" s="16">
        <f>COUNTIFS(小学生・中学生アンケート元データ!$M$2:$M$1475,クロス集計結果一覧!F$3,小学生・中学生アンケート元データ!$K$2:$K$1475,クロス集計結果一覧!$C14)</f>
        <v>57</v>
      </c>
      <c r="G14" s="16">
        <f>COUNTIFS(小学生・中学生アンケート元データ!$M$2:$M$1475,クロス集計結果一覧!G$3,小学生・中学生アンケート元データ!$K$2:$K$1475,クロス集計結果一覧!$C14)</f>
        <v>32</v>
      </c>
      <c r="H14" s="16">
        <f>COUNTIFS(小学生・中学生アンケート元データ!$M$2:$M$1475,クロス集計結果一覧!H$3,小学生・中学生アンケート元データ!$K$2:$K$1475,クロス集計結果一覧!$C14)</f>
        <v>6</v>
      </c>
      <c r="I14" s="16">
        <f>COUNTIFS(小学生・中学生アンケート元データ!$M$2:$M$1475,クロス集計結果一覧!I$3,小学生・中学生アンケート元データ!$K$2:$K$1475,クロス集計結果一覧!$C14)</f>
        <v>6</v>
      </c>
      <c r="J14" s="17">
        <f>COUNTIFS(小学生・中学生アンケート元データ!$M$2:$M$1475,"",小学生・中学生アンケート元データ!$K$2:$K$1475,クロス集計結果一覧!$C14)</f>
        <v>1</v>
      </c>
      <c r="K14" s="15">
        <f t="shared" si="107"/>
        <v>154</v>
      </c>
      <c r="L14" s="16">
        <f>COUNTIFS(小学生・中学生アンケート元データ!$N$2:$N$1475,クロス集計結果一覧!L$3,小学生・中学生アンケート元データ!$K$2:$K$1475,クロス集計結果一覧!$C14)</f>
        <v>43</v>
      </c>
      <c r="M14" s="16">
        <f>COUNTIFS(小学生・中学生アンケート元データ!$N$2:$N$1475,クロス集計結果一覧!M$3,小学生・中学生アンケート元データ!$K$2:$K$1475,クロス集計結果一覧!$C14)</f>
        <v>58</v>
      </c>
      <c r="N14" s="16">
        <f>COUNTIFS(小学生・中学生アンケート元データ!$N$2:$N$1475,クロス集計結果一覧!N$3,小学生・中学生アンケート元データ!$K$2:$K$1475,クロス集計結果一覧!$C14)</f>
        <v>19</v>
      </c>
      <c r="O14" s="16">
        <f>COUNTIFS(小学生・中学生アンケート元データ!$N$2:$N$1475,クロス集計結果一覧!O$3,小学生・中学生アンケート元データ!$K$2:$K$1475,クロス集計結果一覧!$C14)</f>
        <v>15</v>
      </c>
      <c r="P14" s="16">
        <f>COUNTIFS(小学生・中学生アンケート元データ!$N$2:$N$1475,クロス集計結果一覧!P$3,小学生・中学生アンケート元データ!$K$2:$K$1475,クロス集計結果一覧!$C14)</f>
        <v>19</v>
      </c>
      <c r="Q14" s="17">
        <f>COUNTIFS(小学生・中学生アンケート元データ!$N$2:$N$1475,"",小学生・中学生アンケート元データ!$K$2:$K$1475,クロス集計結果一覧!$C14)</f>
        <v>0</v>
      </c>
      <c r="R14" s="15">
        <f>SUM(S14:U14)</f>
        <v>154</v>
      </c>
      <c r="S14" s="16">
        <f>COUNTIFS(小学生・中学生アンケート元データ!$O$2:$O$1475,"住んでいたい　→問６ー１へ",小学生・中学生アンケート元データ!$K$2:$K$1475,クロス集計結果一覧!$C14)</f>
        <v>71</v>
      </c>
      <c r="T14" s="16">
        <f>COUNTIFS(小学生・中学生アンケート元データ!$O$2:$O$1475,"住んでいたくない　→問６－２へ",小学生・中学生アンケート元データ!$K$2:$K$1475,クロス集計結果一覧!$C14)</f>
        <v>83</v>
      </c>
      <c r="U14" s="17">
        <f>COUNTIFS(小学生・中学生アンケート元データ!$O$2:$O$1475,"",小学生・中学生アンケート元データ!$K$2:$K$1475,クロス集計結果一覧!$C14)</f>
        <v>0</v>
      </c>
      <c r="V14" s="15">
        <f t="shared" si="108"/>
        <v>71</v>
      </c>
      <c r="W14" s="16">
        <f>COUNTIFS(小学生・中学生アンケート元データ!$P$2:$P$1475,クロス集計結果一覧!W$3,小学生・中学生アンケート元データ!$K$2:$K$1475,クロス集計結果一覧!$C14)</f>
        <v>4</v>
      </c>
      <c r="X14" s="16">
        <f>COUNTIFS(小学生・中学生アンケート元データ!$P$2:$P$1475,クロス集計結果一覧!X$3,小学生・中学生アンケート元データ!$K$2:$K$1475,クロス集計結果一覧!$C14)</f>
        <v>32</v>
      </c>
      <c r="Y14" s="16">
        <f>COUNTIFS(小学生・中学生アンケート元データ!$P$2:$P$1475,クロス集計結果一覧!Y$3,小学生・中学生アンケート元データ!$K$2:$K$1475,クロス集計結果一覧!$C14)</f>
        <v>9</v>
      </c>
      <c r="Z14" s="16">
        <f>COUNTIFS(小学生・中学生アンケート元データ!$P$2:$P$1475,クロス集計結果一覧!Z$3,小学生・中学生アンケート元データ!$K$2:$K$1475,クロス集計結果一覧!$C14)</f>
        <v>1</v>
      </c>
      <c r="AA14" s="16">
        <f>COUNTIFS(小学生・中学生アンケート元データ!$P$2:$P$1475,クロス集計結果一覧!AA$3,小学生・中学生アンケート元データ!$K$2:$K$1475,クロス集計結果一覧!$C14)</f>
        <v>12</v>
      </c>
      <c r="AB14" s="16">
        <f>COUNTIFS(小学生・中学生アンケート元データ!$P$2:$P$1475,クロス集計結果一覧!AB$3,小学生・中学生アンケート元データ!$K$2:$K$1475,クロス集計結果一覧!$C14)</f>
        <v>11</v>
      </c>
      <c r="AC14" s="25">
        <f>S14-SUM(W14:AB14)</f>
        <v>2</v>
      </c>
      <c r="AD14" s="15">
        <f>SUM(AE14:AK14)</f>
        <v>83</v>
      </c>
      <c r="AE14" s="16">
        <f>COUNTIFS(小学生・中学生アンケート元データ!$Q$2:$Q$1475,クロス集計結果一覧!AE$3,小学生・中学生アンケート元データ!$K$2:$K$1475,クロス集計結果一覧!$C14)</f>
        <v>16</v>
      </c>
      <c r="AF14" s="16">
        <f>COUNTIFS(小学生・中学生アンケート元データ!$Q$2:$Q$1475,クロス集計結果一覧!AF$3,小学生・中学生アンケート元データ!$K$2:$K$1475,クロス集計結果一覧!$C14)</f>
        <v>19</v>
      </c>
      <c r="AG14" s="16">
        <f>COUNTIFS(小学生・中学生アンケート元データ!$Q$2:$Q$1475,クロス集計結果一覧!AG$3,小学生・中学生アンケート元データ!$K$2:$K$1475,クロス集計結果一覧!$C14)</f>
        <v>14</v>
      </c>
      <c r="AH14" s="16">
        <f>COUNTIFS(小学生・中学生アンケート元データ!$Q$2:$Q$1475,クロス集計結果一覧!AH$3,小学生・中学生アンケート元データ!$K$2:$K$1475,クロス集計結果一覧!$C14)</f>
        <v>10</v>
      </c>
      <c r="AI14" s="16">
        <f>COUNTIFS(小学生・中学生アンケート元データ!$Q$2:$Q$1475,クロス集計結果一覧!AI$3,小学生・中学生アンケート元データ!$K$2:$K$1475,クロス集計結果一覧!$C14)</f>
        <v>0</v>
      </c>
      <c r="AJ14" s="16">
        <f>COUNTIFS(小学生・中学生アンケート元データ!$Q$2:$Q$1475,クロス集計結果一覧!AJ$3,小学生・中学生アンケート元データ!$K$2:$K$1475,クロス集計結果一覧!$C14)</f>
        <v>17</v>
      </c>
      <c r="AK14" s="25">
        <f t="shared" ref="AK14" si="417">T14-SUM(AE14:AJ14)</f>
        <v>7</v>
      </c>
      <c r="AL14" s="15">
        <f t="shared" si="110"/>
        <v>392</v>
      </c>
      <c r="AM14" s="16">
        <f>COUNTIFS(小学生・中学生アンケート元データ!$K$2:$K$1475,クロス集計結果一覧!$C14,小学生・中学生アンケート元データ!$R$2:$R$1475,クロス集計結果一覧!AM$3)+COUNTIFS(小学生・中学生アンケート元データ!$K$2:$K$1475,クロス集計結果一覧!$C14,小学生・中学生アンケート元データ!$S$2:$S$1475,クロス集計結果一覧!AM$3)+COUNTIFS(小学生・中学生アンケート元データ!$K$2:$K$1475,クロス集計結果一覧!$C14,小学生・中学生アンケート元データ!$T$2:$T$1475,クロス集計結果一覧!AM$3)</f>
        <v>32</v>
      </c>
      <c r="AN14" s="16">
        <f>COUNTIFS(小学生・中学生アンケート元データ!$K$2:$K$1475,クロス集計結果一覧!$C14,小学生・中学生アンケート元データ!$R$2:$R$1475,クロス集計結果一覧!AN$3)+COUNTIFS(小学生・中学生アンケート元データ!$K$2:$K$1475,クロス集計結果一覧!$C14,小学生・中学生アンケート元データ!$S$2:$S$1475,クロス集計結果一覧!AN$3)+COUNTIFS(小学生・中学生アンケート元データ!$K$2:$K$1475,クロス集計結果一覧!$C14,小学生・中学生アンケート元データ!$T$2:$T$1475,クロス集計結果一覧!AN$3)</f>
        <v>24</v>
      </c>
      <c r="AO14" s="16">
        <f>COUNTIFS(小学生・中学生アンケート元データ!$K$2:$K$1475,クロス集計結果一覧!$C14,小学生・中学生アンケート元データ!$R$2:$R$1475,クロス集計結果一覧!AO$3)+COUNTIFS(小学生・中学生アンケート元データ!$K$2:$K$1475,クロス集計結果一覧!$C14,小学生・中学生アンケート元データ!$S$2:$S$1475,クロス集計結果一覧!AO$3)+COUNTIFS(小学生・中学生アンケート元データ!$K$2:$K$1475,クロス集計結果一覧!$C14,小学生・中学生アンケート元データ!$T$2:$T$1475,クロス集計結果一覧!AO$3)</f>
        <v>46</v>
      </c>
      <c r="AP14" s="16">
        <f>COUNTIFS(小学生・中学生アンケート元データ!$K$2:$K$1475,クロス集計結果一覧!$C14,小学生・中学生アンケート元データ!$R$2:$R$1475,クロス集計結果一覧!AP$3)+COUNTIFS(小学生・中学生アンケート元データ!$K$2:$K$1475,クロス集計結果一覧!$C14,小学生・中学生アンケート元データ!$S$2:$S$1475,クロス集計結果一覧!AP$3)+COUNTIFS(小学生・中学生アンケート元データ!$K$2:$K$1475,クロス集計結果一覧!$C14,小学生・中学生アンケート元データ!$T$2:$T$1475,クロス集計結果一覧!AP$3)</f>
        <v>56</v>
      </c>
      <c r="AQ14" s="16">
        <f>COUNTIFS(小学生・中学生アンケート元データ!$K$2:$K$1475,クロス集計結果一覧!$C14,小学生・中学生アンケート元データ!$R$2:$R$1475,クロス集計結果一覧!AQ$3)+COUNTIFS(小学生・中学生アンケート元データ!$K$2:$K$1475,クロス集計結果一覧!$C14,小学生・中学生アンケート元データ!$S$2:$S$1475,クロス集計結果一覧!AQ$3)+COUNTIFS(小学生・中学生アンケート元データ!$K$2:$K$1475,クロス集計結果一覧!$C14,小学生・中学生アンケート元データ!$T$2:$T$1475,クロス集計結果一覧!AQ$3)</f>
        <v>20</v>
      </c>
      <c r="AR14" s="16">
        <f>COUNTIFS(小学生・中学生アンケート元データ!$K$2:$K$1475,クロス集計結果一覧!$C14,小学生・中学生アンケート元データ!$R$2:$R$1475,クロス集計結果一覧!AR$3)+COUNTIFS(小学生・中学生アンケート元データ!$K$2:$K$1475,クロス集計結果一覧!$C14,小学生・中学生アンケート元データ!$S$2:$S$1475,クロス集計結果一覧!AR$3)+COUNTIFS(小学生・中学生アンケート元データ!$K$2:$K$1475,クロス集計結果一覧!$C14,小学生・中学生アンケート元データ!$T$2:$T$1475,クロス集計結果一覧!AR$3)</f>
        <v>33</v>
      </c>
      <c r="AS14" s="16">
        <f>COUNTIFS(小学生・中学生アンケート元データ!$K$2:$K$1475,クロス集計結果一覧!$C14,小学生・中学生アンケート元データ!$R$2:$R$1475,クロス集計結果一覧!AS$3)+COUNTIFS(小学生・中学生アンケート元データ!$K$2:$K$1475,クロス集計結果一覧!$C14,小学生・中学生アンケート元データ!$S$2:$S$1475,クロス集計結果一覧!AS$3)+COUNTIFS(小学生・中学生アンケート元データ!$K$2:$K$1475,クロス集計結果一覧!$C14,小学生・中学生アンケート元データ!$T$2:$T$1475,クロス集計結果一覧!AS$3)</f>
        <v>29</v>
      </c>
      <c r="AT14" s="16">
        <f>COUNTIFS(小学生・中学生アンケート元データ!$K$2:$K$1475,クロス集計結果一覧!$C14,小学生・中学生アンケート元データ!$R$2:$R$1475,クロス集計結果一覧!AT$3)+COUNTIFS(小学生・中学生アンケート元データ!$K$2:$K$1475,クロス集計結果一覧!$C14,小学生・中学生アンケート元データ!$S$2:$S$1475,クロス集計結果一覧!AT$3)+COUNTIFS(小学生・中学生アンケート元データ!$K$2:$K$1475,クロス集計結果一覧!$C14,小学生・中学生アンケート元データ!$T$2:$T$1475,クロス集計結果一覧!AT$3)</f>
        <v>12</v>
      </c>
      <c r="AU14" s="16">
        <f>COUNTIFS(小学生・中学生アンケート元データ!$K$2:$K$1475,クロス集計結果一覧!$C14,小学生・中学生アンケート元データ!$R$2:$R$1475,クロス集計結果一覧!AU$3)+COUNTIFS(小学生・中学生アンケート元データ!$K$2:$K$1475,クロス集計結果一覧!$C14,小学生・中学生アンケート元データ!$S$2:$S$1475,クロス集計結果一覧!AU$3)+COUNTIFS(小学生・中学生アンケート元データ!$K$2:$K$1475,クロス集計結果一覧!$C14,小学生・中学生アンケート元データ!$T$2:$T$1475,クロス集計結果一覧!AU$3)</f>
        <v>9</v>
      </c>
      <c r="AV14" s="16">
        <f>COUNTIFS(小学生・中学生アンケート元データ!$K$2:$K$1475,クロス集計結果一覧!$C14,小学生・中学生アンケート元データ!$R$2:$R$1475,クロス集計結果一覧!AV$3)+COUNTIFS(小学生・中学生アンケート元データ!$K$2:$K$1475,クロス集計結果一覧!$C14,小学生・中学生アンケート元データ!$S$2:$S$1475,クロス集計結果一覧!AV$3)+COUNTIFS(小学生・中学生アンケート元データ!$K$2:$K$1475,クロス集計結果一覧!$C14,小学生・中学生アンケート元データ!$T$2:$T$1475,クロス集計結果一覧!AV$3)</f>
        <v>11</v>
      </c>
      <c r="AW14" s="16">
        <f>COUNTIFS(小学生・中学生アンケート元データ!$K$2:$K$1475,クロス集計結果一覧!$C14,小学生・中学生アンケート元データ!$R$2:$R$1475,クロス集計結果一覧!AW$3)+COUNTIFS(小学生・中学生アンケート元データ!$K$2:$K$1475,クロス集計結果一覧!$C14,小学生・中学生アンケート元データ!$S$2:$S$1475,クロス集計結果一覧!AW$3)+COUNTIFS(小学生・中学生アンケート元データ!$K$2:$K$1475,クロス集計結果一覧!$C14,小学生・中学生アンケート元データ!$T$2:$T$1475,クロス集計結果一覧!AW$3)</f>
        <v>5</v>
      </c>
      <c r="AX14" s="16">
        <f>COUNTIFS(小学生・中学生アンケート元データ!$K$2:$K$1475,クロス集計結果一覧!$C14,小学生・中学生アンケート元データ!$R$2:$R$1475,クロス集計結果一覧!AX$3)+COUNTIFS(小学生・中学生アンケート元データ!$K$2:$K$1475,クロス集計結果一覧!$C14,小学生・中学生アンケート元データ!$S$2:$S$1475,クロス集計結果一覧!AX$3)+COUNTIFS(小学生・中学生アンケート元データ!$K$2:$K$1475,クロス集計結果一覧!$C14,小学生・中学生アンケート元データ!$T$2:$T$1475,クロス集計結果一覧!AX$3)</f>
        <v>26</v>
      </c>
      <c r="AY14" s="16">
        <f>COUNTIFS(小学生・中学生アンケート元データ!$K$2:$K$1475,クロス集計結果一覧!$C14,小学生・中学生アンケート元データ!$R$2:$R$1475,クロス集計結果一覧!AY$3)+COUNTIFS(小学生・中学生アンケート元データ!$K$2:$K$1475,クロス集計結果一覧!$C14,小学生・中学生アンケート元データ!$S$2:$S$1475,クロス集計結果一覧!AY$3)+COUNTIFS(小学生・中学生アンケート元データ!$K$2:$K$1475,クロス集計結果一覧!$C14,小学生・中学生アンケート元データ!$T$2:$T$1475,クロス集計結果一覧!AY$3)</f>
        <v>1</v>
      </c>
      <c r="AZ14" s="16">
        <f>COUNTIFS(小学生・中学生アンケート元データ!$K$2:$K$1475,クロス集計結果一覧!$C14,小学生・中学生アンケート元データ!$R$2:$R$1475,クロス集計結果一覧!AZ$3)+COUNTIFS(小学生・中学生アンケート元データ!$K$2:$K$1475,クロス集計結果一覧!$C14,小学生・中学生アンケート元データ!$S$2:$S$1475,クロス集計結果一覧!AZ$3)+COUNTIFS(小学生・中学生アンケート元データ!$K$2:$K$1475,クロス集計結果一覧!$C14,小学生・中学生アンケート元データ!$T$2:$T$1475,クロス集計結果一覧!AZ$3)</f>
        <v>7</v>
      </c>
      <c r="BA14" s="16">
        <f>COUNTIFS(小学生・中学生アンケート元データ!$K$2:$K$1475,クロス集計結果一覧!$C14,小学生・中学生アンケート元データ!$R$2:$R$1475,クロス集計結果一覧!BA$3)+COUNTIFS(小学生・中学生アンケート元データ!$K$2:$K$1475,クロス集計結果一覧!$C14,小学生・中学生アンケート元データ!$S$2:$S$1475,クロス集計結果一覧!BA$3)+COUNTIFS(小学生・中学生アンケート元データ!$K$2:$K$1475,クロス集計結果一覧!$C14,小学生・中学生アンケート元データ!$T$2:$T$1475,クロス集計結果一覧!BA$3)</f>
        <v>38</v>
      </c>
      <c r="BB14" s="16">
        <f>COUNTIFS(小学生・中学生アンケート元データ!$K$2:$K$1475,クロス集計結果一覧!$C14,小学生・中学生アンケート元データ!$R$2:$R$1475,クロス集計結果一覧!BB$3)+COUNTIFS(小学生・中学生アンケート元データ!$K$2:$K$1475,クロス集計結果一覧!$C14,小学生・中学生アンケート元データ!$S$2:$S$1475,クロス集計結果一覧!BB$3)+COUNTIFS(小学生・中学生アンケート元データ!$K$2:$K$1475,クロス集計結果一覧!$C14,小学生・中学生アンケート元データ!$T$2:$T$1475,クロス集計結果一覧!BB$3)</f>
        <v>12</v>
      </c>
      <c r="BC14" s="16">
        <f>COUNTIFS(小学生・中学生アンケート元データ!$K$2:$K$1475,クロス集計結果一覧!$C14,小学生・中学生アンケート元データ!$R$2:$R$1475,クロス集計結果一覧!BC$3)+COUNTIFS(小学生・中学生アンケート元データ!$K$2:$K$1475,クロス集計結果一覧!$C14,小学生・中学生アンケート元データ!$S$2:$S$1475,クロス集計結果一覧!BC$3)+COUNTIFS(小学生・中学生アンケート元データ!$K$2:$K$1475,クロス集計結果一覧!$C14,小学生・中学生アンケート元データ!$T$2:$T$1475,クロス集計結果一覧!BC$3)</f>
        <v>9</v>
      </c>
      <c r="BD14" s="17">
        <f>COUNTIFS(小学生・中学生アンケート元データ!$K$2:$K$1475,クロス集計結果一覧!$C14,小学生・中学生アンケート元データ!$R$2:$R$1475,クロス集計結果一覧!BD$3)+COUNTIFS(小学生・中学生アンケート元データ!$K$2:$K$1475,クロス集計結果一覧!$C14,小学生・中学生アンケート元データ!$S$2:$S$1475,クロス集計結果一覧!BD$3)+COUNTIFS(小学生・中学生アンケート元データ!$K$2:$K$1475,クロス集計結果一覧!$C14,小学生・中学生アンケート元データ!$T$2:$T$1475,クロス集計結果一覧!BD$3)</f>
        <v>22</v>
      </c>
      <c r="BE14" s="15">
        <f>SUM(BF14:BR14)</f>
        <v>274</v>
      </c>
      <c r="BF14" s="16">
        <f>COUNTIFS(小学生・中学生アンケート元データ!$K$2:$K$1475,クロス集計結果一覧!$C14,小学生・中学生アンケート元データ!$U$2:$U$1475,クロス集計結果一覧!BF$3)+COUNTIFS(小学生・中学生アンケート元データ!$K$2:$K$1475,クロス集計結果一覧!$C14,小学生・中学生アンケート元データ!$V$2:$V$1475,クロス集計結果一覧!BF$3)</f>
        <v>98</v>
      </c>
      <c r="BG14" s="16">
        <f>COUNTIFS(小学生・中学生アンケート元データ!$K$2:$K$1475,クロス集計結果一覧!$C14,小学生・中学生アンケート元データ!$U$2:$U$1475,クロス集計結果一覧!BG$3)+COUNTIFS(小学生・中学生アンケート元データ!$K$2:$K$1475,クロス集計結果一覧!$C14,小学生・中学生アンケート元データ!$V$2:$V$1475,クロス集計結果一覧!BG$3)</f>
        <v>22</v>
      </c>
      <c r="BH14" s="16">
        <f>COUNTIFS(小学生・中学生アンケート元データ!$K$2:$K$1475,クロス集計結果一覧!$C14,小学生・中学生アンケート元データ!$U$2:$U$1475,クロス集計結果一覧!BH$3)+COUNTIFS(小学生・中学生アンケート元データ!$K$2:$K$1475,クロス集計結果一覧!$C14,小学生・中学生アンケート元データ!$V$2:$V$1475,クロス集計結果一覧!BH$3)</f>
        <v>11</v>
      </c>
      <c r="BI14" s="16">
        <f>COUNTIFS(小学生・中学生アンケート元データ!$K$2:$K$1475,クロス集計結果一覧!$C14,小学生・中学生アンケート元データ!$U$2:$U$1475,クロス集計結果一覧!BI$3)+COUNTIFS(小学生・中学生アンケート元データ!$K$2:$K$1475,クロス集計結果一覧!$C14,小学生・中学生アンケート元データ!$V$2:$V$1475,クロス集計結果一覧!BI$3)</f>
        <v>5</v>
      </c>
      <c r="BJ14" s="16">
        <f>COUNTIFS(小学生・中学生アンケート元データ!$K$2:$K$1475,クロス集計結果一覧!$C14,小学生・中学生アンケート元データ!$U$2:$U$1475,クロス集計結果一覧!BJ$3)+COUNTIFS(小学生・中学生アンケート元データ!$K$2:$K$1475,クロス集計結果一覧!$C14,小学生・中学生アンケート元データ!$V$2:$V$1475,クロス集計結果一覧!BJ$3)</f>
        <v>20</v>
      </c>
      <c r="BK14" s="16">
        <f>COUNTIFS(小学生・中学生アンケート元データ!$K$2:$K$1475,クロス集計結果一覧!$C14,小学生・中学生アンケート元データ!$U$2:$U$1475,クロス集計結果一覧!BK$3)+COUNTIFS(小学生・中学生アンケート元データ!$K$2:$K$1475,クロス集計結果一覧!$C14,小学生・中学生アンケート元データ!$V$2:$V$1475,クロス集計結果一覧!BK$3)</f>
        <v>8</v>
      </c>
      <c r="BL14" s="16">
        <f>COUNTIFS(小学生・中学生アンケート元データ!$K$2:$K$1475,クロス集計結果一覧!$C14,小学生・中学生アンケート元データ!$U$2:$U$1475,クロス集計結果一覧!BL$3)+COUNTIFS(小学生・中学生アンケート元データ!$K$2:$K$1475,クロス集計結果一覧!$C14,小学生・中学生アンケート元データ!$V$2:$V$1475,クロス集計結果一覧!BL$3)</f>
        <v>26</v>
      </c>
      <c r="BM14" s="16">
        <f>COUNTIFS(小学生・中学生アンケート元データ!$K$2:$K$1475,クロス集計結果一覧!$C14,小学生・中学生アンケート元データ!$U$2:$U$1475,クロス集計結果一覧!BM$3)+COUNTIFS(小学生・中学生アンケート元データ!$K$2:$K$1475,クロス集計結果一覧!$C14,小学生・中学生アンケート元データ!$V$2:$V$1475,クロス集計結果一覧!BM$3)</f>
        <v>21</v>
      </c>
      <c r="BN14" s="16">
        <f>COUNTIFS(小学生・中学生アンケート元データ!$K$2:$K$1475,クロス集計結果一覧!$C14,小学生・中学生アンケート元データ!$U$2:$U$1475,クロス集計結果一覧!BN$3)+COUNTIFS(小学生・中学生アンケート元データ!$K$2:$K$1475,クロス集計結果一覧!$C14,小学生・中学生アンケート元データ!$V$2:$V$1475,クロス集計結果一覧!BN$3)</f>
        <v>26</v>
      </c>
      <c r="BO14" s="16">
        <f>COUNTIFS(小学生・中学生アンケート元データ!$K$2:$K$1475,クロス集計結果一覧!$C14,小学生・中学生アンケート元データ!$U$2:$U$1475,クロス集計結果一覧!BO$3)+COUNTIFS(小学生・中学生アンケート元データ!$K$2:$K$1475,クロス集計結果一覧!$C14,小学生・中学生アンケート元データ!$V$2:$V$1475,クロス集計結果一覧!BO$3)</f>
        <v>3</v>
      </c>
      <c r="BP14" s="16">
        <f>COUNTIFS(小学生・中学生アンケート元データ!$K$2:$K$1475,クロス集計結果一覧!$C14,小学生・中学生アンケート元データ!$U$2:$U$1475,クロス集計結果一覧!BP$3)+COUNTIFS(小学生・中学生アンケート元データ!$K$2:$K$1475,クロス集計結果一覧!$C14,小学生・中学生アンケート元データ!$V$2:$V$1475,クロス集計結果一覧!BP$3)</f>
        <v>21</v>
      </c>
      <c r="BQ14" s="16">
        <f>COUNTIFS(小学生・中学生アンケート元データ!$K$2:$K$1475,クロス集計結果一覧!$C14,小学生・中学生アンケート元データ!$U$2:$U$1475,クロス集計結果一覧!BQ$3)+COUNTIFS(小学生・中学生アンケート元データ!$K$2:$K$1475,クロス集計結果一覧!$C14,小学生・中学生アンケート元データ!$V$2:$V$1475,クロス集計結果一覧!BQ$3)</f>
        <v>9</v>
      </c>
      <c r="BR14" s="17">
        <f>COUNTIFS(小学生・中学生アンケート元データ!$K$2:$K$1475,クロス集計結果一覧!$C14,小学生・中学生アンケート元データ!$U$2:$U$1475,"*その他*")+COUNTIFS(小学生・中学生アンケート元データ!$K$2:$K$1475,クロス集計結果一覧!$C14,小学生・中学生アンケート元データ!$V$2:$V$1475,"*その他*")</f>
        <v>4</v>
      </c>
      <c r="BS14" s="15">
        <f>SUM(BT14:CN14)</f>
        <v>368</v>
      </c>
      <c r="BT14" s="16">
        <f>COUNTIFS(小学生・中学生アンケート元データ!$K$2:$K$1475,クロス集計結果一覧!$C14,小学生・中学生アンケート元データ!$W$2:$W$1475,クロス集計結果一覧!BT$3)+COUNTIFS(小学生・中学生アンケート元データ!$K$2:$K$1475,クロス集計結果一覧!$C14,小学生・中学生アンケート元データ!$X$2:$X$1475,クロス集計結果一覧!BT$3)+COUNTIFS(小学生・中学生アンケート元データ!$K$2:$K$1475,クロス集計結果一覧!$C14,小学生・中学生アンケート元データ!$Y$2:$Y$1475,クロス集計結果一覧!BT$3)</f>
        <v>26</v>
      </c>
      <c r="BU14" s="16">
        <f>COUNTIFS(小学生・中学生アンケート元データ!$K$2:$K$1475,クロス集計結果一覧!$C14,小学生・中学生アンケート元データ!$W$2:$W$1475,クロス集計結果一覧!BU$3)+COUNTIFS(小学生・中学生アンケート元データ!$K$2:$K$1475,クロス集計結果一覧!$C14,小学生・中学生アンケート元データ!$X$2:$X$1475,クロス集計結果一覧!BU$3)+COUNTIFS(小学生・中学生アンケート元データ!$K$2:$K$1475,クロス集計結果一覧!$C14,小学生・中学生アンケート元データ!$Y$2:$Y$1475,クロス集計結果一覧!BU$3)</f>
        <v>57</v>
      </c>
      <c r="BV14" s="16">
        <f>COUNTIFS(小学生・中学生アンケート元データ!$K$2:$K$1475,クロス集計結果一覧!$C14,小学生・中学生アンケート元データ!$W$2:$W$1475,クロス集計結果一覧!BV$3)+COUNTIFS(小学生・中学生アンケート元データ!$K$2:$K$1475,クロス集計結果一覧!$C14,小学生・中学生アンケート元データ!$X$2:$X$1475,クロス集計結果一覧!BV$3)+COUNTIFS(小学生・中学生アンケート元データ!$K$2:$K$1475,クロス集計結果一覧!$C14,小学生・中学生アンケート元データ!$Y$2:$Y$1475,クロス集計結果一覧!BV$3)</f>
        <v>32</v>
      </c>
      <c r="BW14" s="16">
        <f>COUNTIFS(小学生・中学生アンケート元データ!$K$2:$K$1475,クロス集計結果一覧!$C14,小学生・中学生アンケート元データ!$W$2:$W$1475,クロス集計結果一覧!BW$3)+COUNTIFS(小学生・中学生アンケート元データ!$K$2:$K$1475,クロス集計結果一覧!$C14,小学生・中学生アンケート元データ!$X$2:$X$1475,クロス集計結果一覧!BW$3)+COUNTIFS(小学生・中学生アンケート元データ!$K$2:$K$1475,クロス集計結果一覧!$C14,小学生・中学生アンケート元データ!$Y$2:$Y$1475,クロス集計結果一覧!BW$3)</f>
        <v>24</v>
      </c>
      <c r="BX14" s="16">
        <f>COUNTIFS(小学生・中学生アンケート元データ!$K$2:$K$1475,クロス集計結果一覧!$C14,小学生・中学生アンケート元データ!$W$2:$W$1475,クロス集計結果一覧!BX$3)+COUNTIFS(小学生・中学生アンケート元データ!$K$2:$K$1475,クロス集計結果一覧!$C14,小学生・中学生アンケート元データ!$X$2:$X$1475,クロス集計結果一覧!BX$3)+COUNTIFS(小学生・中学生アンケート元データ!$K$2:$K$1475,クロス集計結果一覧!$C14,小学生・中学生アンケート元データ!$Y$2:$Y$1475,クロス集計結果一覧!BX$3)</f>
        <v>22</v>
      </c>
      <c r="BY14" s="16">
        <f>COUNTIFS(小学生・中学生アンケート元データ!$K$2:$K$1475,クロス集計結果一覧!$C14,小学生・中学生アンケート元データ!$W$2:$W$1475,クロス集計結果一覧!BY$3)+COUNTIFS(小学生・中学生アンケート元データ!$K$2:$K$1475,クロス集計結果一覧!$C14,小学生・中学生アンケート元データ!$X$2:$X$1475,クロス集計結果一覧!BY$3)+COUNTIFS(小学生・中学生アンケート元データ!$K$2:$K$1475,クロス集計結果一覧!$C14,小学生・中学生アンケート元データ!$Y$2:$Y$1475,クロス集計結果一覧!BY$3)</f>
        <v>38</v>
      </c>
      <c r="BZ14" s="16">
        <f>COUNTIFS(小学生・中学生アンケート元データ!$K$2:$K$1475,クロス集計結果一覧!$C14,小学生・中学生アンケート元データ!$W$2:$W$1475,クロス集計結果一覧!BZ$3)+COUNTIFS(小学生・中学生アンケート元データ!$K$2:$K$1475,クロス集計結果一覧!$C14,小学生・中学生アンケート元データ!$X$2:$X$1475,クロス集計結果一覧!BZ$3)+COUNTIFS(小学生・中学生アンケート元データ!$K$2:$K$1475,クロス集計結果一覧!$C14,小学生・中学生アンケート元データ!$Y$2:$Y$1475,クロス集計結果一覧!BZ$3)</f>
        <v>21</v>
      </c>
      <c r="CA14" s="16">
        <f>COUNTIFS(小学生・中学生アンケート元データ!$K$2:$K$1475,クロス集計結果一覧!$C14,小学生・中学生アンケート元データ!$W$2:$W$1475,クロス集計結果一覧!CA$3)+COUNTIFS(小学生・中学生アンケート元データ!$K$2:$K$1475,クロス集計結果一覧!$C14,小学生・中学生アンケート元データ!$X$2:$X$1475,クロス集計結果一覧!CA$3)+COUNTIFS(小学生・中学生アンケート元データ!$K$2:$K$1475,クロス集計結果一覧!$C14,小学生・中学生アンケート元データ!$Y$2:$Y$1475,クロス集計結果一覧!CA$3)</f>
        <v>8</v>
      </c>
      <c r="CB14" s="16">
        <f>COUNTIFS(小学生・中学生アンケート元データ!$K$2:$K$1475,クロス集計結果一覧!$C14,小学生・中学生アンケート元データ!$W$2:$W$1475,クロス集計結果一覧!CB$3)+COUNTIFS(小学生・中学生アンケート元データ!$K$2:$K$1475,クロス集計結果一覧!$C14,小学生・中学生アンケート元データ!$X$2:$X$1475,クロス集計結果一覧!CB$3)+COUNTIFS(小学生・中学生アンケート元データ!$K$2:$K$1475,クロス集計結果一覧!$C14,小学生・中学生アンケート元データ!$Y$2:$Y$1475,クロス集計結果一覧!CB$3)</f>
        <v>14</v>
      </c>
      <c r="CC14" s="16">
        <f>COUNTIFS(小学生・中学生アンケート元データ!$K$2:$K$1475,クロス集計結果一覧!$C14,小学生・中学生アンケート元データ!$W$2:$W$1475,クロス集計結果一覧!CC$3)+COUNTIFS(小学生・中学生アンケート元データ!$K$2:$K$1475,クロス集計結果一覧!$C14,小学生・中学生アンケート元データ!$X$2:$X$1475,クロス集計結果一覧!CC$3)+COUNTIFS(小学生・中学生アンケート元データ!$K$2:$K$1475,クロス集計結果一覧!$C14,小学生・中学生アンケート元データ!$Y$2:$Y$1475,クロス集計結果一覧!CC$3)</f>
        <v>16</v>
      </c>
      <c r="CD14" s="16">
        <f>COUNTIFS(小学生・中学生アンケート元データ!$K$2:$K$1475,クロス集計結果一覧!$C14,小学生・中学生アンケート元データ!$W$2:$W$1475,クロス集計結果一覧!CD$3)+COUNTIFS(小学生・中学生アンケート元データ!$K$2:$K$1475,クロス集計結果一覧!$C14,小学生・中学生アンケート元データ!$X$2:$X$1475,クロス集計結果一覧!CD$3)+COUNTIFS(小学生・中学生アンケート元データ!$K$2:$K$1475,クロス集計結果一覧!$C14,小学生・中学生アンケート元データ!$Y$2:$Y$1475,クロス集計結果一覧!CD$3)</f>
        <v>19</v>
      </c>
      <c r="CE14" s="16">
        <f>COUNTIFS(小学生・中学生アンケート元データ!$K$2:$K$1475,クロス集計結果一覧!$C14,小学生・中学生アンケート元データ!$W$2:$W$1475,クロス集計結果一覧!CE$3)+COUNTIFS(小学生・中学生アンケート元データ!$K$2:$K$1475,クロス集計結果一覧!$C14,小学生・中学生アンケート元データ!$X$2:$X$1475,クロス集計結果一覧!CE$3)+COUNTIFS(小学生・中学生アンケート元データ!$K$2:$K$1475,クロス集計結果一覧!$C14,小学生・中学生アンケート元データ!$Y$2:$Y$1475,クロス集計結果一覧!CE$3)</f>
        <v>6</v>
      </c>
      <c r="CF14" s="16">
        <f>COUNTIFS(小学生・中学生アンケート元データ!$K$2:$K$1475,クロス集計結果一覧!$C14,小学生・中学生アンケート元データ!$W$2:$W$1475,クロス集計結果一覧!CF$3)+COUNTIFS(小学生・中学生アンケート元データ!$K$2:$K$1475,クロス集計結果一覧!$C14,小学生・中学生アンケート元データ!$X$2:$X$1475,クロス集計結果一覧!CF$3)+COUNTIFS(小学生・中学生アンケート元データ!$K$2:$K$1475,クロス集計結果一覧!$C14,小学生・中学生アンケート元データ!$Y$2:$Y$1475,クロス集計結果一覧!CF$3)</f>
        <v>3</v>
      </c>
      <c r="CG14" s="16">
        <f>COUNTIFS(小学生・中学生アンケート元データ!$K$2:$K$1475,クロス集計結果一覧!$C14,小学生・中学生アンケート元データ!$W$2:$W$1475,クロス集計結果一覧!CG$3)+COUNTIFS(小学生・中学生アンケート元データ!$K$2:$K$1475,クロス集計結果一覧!$C14,小学生・中学生アンケート元データ!$X$2:$X$1475,クロス集計結果一覧!CG$3)+COUNTIFS(小学生・中学生アンケート元データ!$K$2:$K$1475,クロス集計結果一覧!$C14,小学生・中学生アンケート元データ!$Y$2:$Y$1475,クロス集計結果一覧!CG$3)</f>
        <v>27</v>
      </c>
      <c r="CH14" s="16">
        <f>COUNTIFS(小学生・中学生アンケート元データ!$K$2:$K$1475,クロス集計結果一覧!$C14,小学生・中学生アンケート元データ!$W$2:$W$1475,クロス集計結果一覧!CH$3)+COUNTIFS(小学生・中学生アンケート元データ!$K$2:$K$1475,クロス集計結果一覧!$C14,小学生・中学生アンケート元データ!$X$2:$X$1475,クロス集計結果一覧!CH$3)+COUNTIFS(小学生・中学生アンケート元データ!$K$2:$K$1475,クロス集計結果一覧!$C14,小学生・中学生アンケート元データ!$Y$2:$Y$1475,クロス集計結果一覧!CH$3)</f>
        <v>8</v>
      </c>
      <c r="CI14" s="16">
        <f>COUNTIFS(小学生・中学生アンケート元データ!$K$2:$K$1475,クロス集計結果一覧!$C14,小学生・中学生アンケート元データ!$W$2:$W$1475,クロス集計結果一覧!CI$3)+COUNTIFS(小学生・中学生アンケート元データ!$K$2:$K$1475,クロス集計結果一覧!$C14,小学生・中学生アンケート元データ!$X$2:$X$1475,クロス集計結果一覧!CI$3)+COUNTIFS(小学生・中学生アンケート元データ!$K$2:$K$1475,クロス集計結果一覧!$C14,小学生・中学生アンケート元データ!$Y$2:$Y$1475,クロス集計結果一覧!CI$3)</f>
        <v>7</v>
      </c>
      <c r="CJ14" s="16">
        <f>COUNTIFS(小学生・中学生アンケート元データ!$K$2:$K$1475,クロス集計結果一覧!$C14,小学生・中学生アンケート元データ!$W$2:$W$1475,クロス集計結果一覧!CJ$3)+COUNTIFS(小学生・中学生アンケート元データ!$K$2:$K$1475,クロス集計結果一覧!$C14,小学生・中学生アンケート元データ!$X$2:$X$1475,クロス集計結果一覧!CJ$3)+COUNTIFS(小学生・中学生アンケート元データ!$K$2:$K$1475,クロス集計結果一覧!$C14,小学生・中学生アンケート元データ!$Y$2:$Y$1475,クロス集計結果一覧!CJ$3)</f>
        <v>12</v>
      </c>
      <c r="CK14" s="16">
        <f>COUNTIFS(小学生・中学生アンケート元データ!$K$2:$K$1475,クロス集計結果一覧!$C14,小学生・中学生アンケート元データ!$W$2:$W$1475,クロス集計結果一覧!CK$3)+COUNTIFS(小学生・中学生アンケート元データ!$K$2:$K$1475,クロス集計結果一覧!$C14,小学生・中学生アンケート元データ!$X$2:$X$1475,クロス集計結果一覧!CK$3)+COUNTIFS(小学生・中学生アンケート元データ!$K$2:$K$1475,クロス集計結果一覧!$C14,小学生・中学生アンケート元データ!$Y$2:$Y$1475,クロス集計結果一覧!CK$3)</f>
        <v>9</v>
      </c>
      <c r="CL14" s="16">
        <f>COUNTIFS(小学生・中学生アンケート元データ!$K$2:$K$1475,クロス集計結果一覧!$C14,小学生・中学生アンケート元データ!$W$2:$W$1475,クロス集計結果一覧!CL$3)+COUNTIFS(小学生・中学生アンケート元データ!$K$2:$K$1475,クロス集計結果一覧!$C14,小学生・中学生アンケート元データ!$X$2:$X$1475,クロス集計結果一覧!CL$3)+COUNTIFS(小学生・中学生アンケート元データ!$K$2:$K$1475,クロス集計結果一覧!$C14,小学生・中学生アンケート元データ!$Y$2:$Y$1475,クロス集計結果一覧!CL$3)</f>
        <v>7</v>
      </c>
      <c r="CM14" s="16">
        <f>COUNTIFS(小学生・中学生アンケート元データ!$K$2:$K$1475,クロス集計結果一覧!$C14,小学生・中学生アンケート元データ!$W$2:$W$1475,クロス集計結果一覧!CM$3)+COUNTIFS(小学生・中学生アンケート元データ!$K$2:$K$1475,クロス集計結果一覧!$C14,小学生・中学生アンケート元データ!$X$2:$X$1475,クロス集計結果一覧!CM$3)+COUNTIFS(小学生・中学生アンケート元データ!$K$2:$K$1475,クロス集計結果一覧!$C14,小学生・中学生アンケート元データ!$Y$2:$Y$1475,クロス集計結果一覧!CM$3)</f>
        <v>8</v>
      </c>
      <c r="CN14" s="16">
        <f>COUNTIFS(小学生・中学生アンケート元データ!$K$2:$K$1475,クロス集計結果一覧!$C14,小学生・中学生アンケート元データ!$W$2:$W$1475,"*その他*")+COUNTIFS(小学生・中学生アンケート元データ!$K$2:$K$1475,クロス集計結果一覧!$C14,小学生・中学生アンケート元データ!$X$2:$X$1475,"*その他*")+COUNTIFS(小学生・中学生アンケート元データ!$K$2:$K$1475,クロス集計結果一覧!$C14,小学生・中学生アンケート元データ!$Y$2:$Y$1475,"*その他*")</f>
        <v>4</v>
      </c>
      <c r="CO14" s="15">
        <f>SUM(CP14:CR14)</f>
        <v>154</v>
      </c>
      <c r="CP14" s="16">
        <f>COUNTIFS(小学生・中学生アンケート元データ!$Z$2:$Z$1475,CP$3,小学生・中学生アンケート元データ!$K$2:$K$1475,クロス集計結果一覧!$C14)</f>
        <v>136</v>
      </c>
      <c r="CQ14" s="16">
        <f>COUNTIFS(小学生・中学生アンケート元データ!$Z$2:$Z$1475,"知らない　→自由記述へ",小学生・中学生アンケート元データ!$K$2:$K$1475,クロス集計結果一覧!$C14)</f>
        <v>17</v>
      </c>
      <c r="CR14" s="17">
        <f>COUNTIFS(小学生・中学生アンケート元データ!$Z$2:$Z$1475,"",小学生・中学生アンケート元データ!$K$2:$K$1475,クロス集計結果一覧!$C14)</f>
        <v>1</v>
      </c>
      <c r="CS14" s="15">
        <f>SUM(CT14:CU14)</f>
        <v>137</v>
      </c>
      <c r="CT14" s="16">
        <f>COUNTIFS(小学生・中学生アンケート元データ!$AA$2:$AA$1475,CT$3,小学生・中学生アンケート元データ!$K$2:$K$1475,クロス集計結果一覧!$C14)</f>
        <v>79</v>
      </c>
      <c r="CU14" s="17">
        <f>COUNTIFS(小学生・中学生アンケート元データ!$AA$2:$AA$1475,"行動していない　→自由記述へ",小学生・中学生アンケート元データ!$K$2:$K$1475,クロス集計結果一覧!$C14)</f>
        <v>58</v>
      </c>
      <c r="CV14" s="15">
        <f>SUM(CW14:DN14)</f>
        <v>224</v>
      </c>
      <c r="CW14" s="16">
        <f>COUNTIF(SDGs集計用!$C$815:$AB$968,クロス集計結果一覧!CW$3)</f>
        <v>10</v>
      </c>
      <c r="CX14" s="16">
        <f>COUNTIF(SDGs集計用!$C$815:$AB$968,クロス集計結果一覧!CX$3)</f>
        <v>15</v>
      </c>
      <c r="CY14" s="16">
        <f>COUNTIF(SDGs集計用!$C$815:$AB$968,クロス集計結果一覧!CY$3)</f>
        <v>11</v>
      </c>
      <c r="CZ14" s="16">
        <f>COUNTIF(SDGs集計用!$C$815:$AB$968,クロス集計結果一覧!CZ$3)</f>
        <v>6</v>
      </c>
      <c r="DA14" s="16">
        <f>COUNTIF(SDGs集計用!$C$815:$AB$968,クロス集計結果一覧!DA$3)</f>
        <v>7</v>
      </c>
      <c r="DB14" s="16">
        <f>COUNTIF(SDGs集計用!$C$815:$AB$968,クロス集計結果一覧!DB$3)</f>
        <v>12</v>
      </c>
      <c r="DC14" s="16">
        <f>COUNTIF(SDGs集計用!$C$815:$AB$968,クロス集計結果一覧!DC$3)</f>
        <v>22</v>
      </c>
      <c r="DD14" s="16">
        <f>COUNTIF(SDGs集計用!$C$815:$AB$968,クロス集計結果一覧!DD$3)</f>
        <v>7</v>
      </c>
      <c r="DE14" s="16">
        <f>COUNTIF(SDGs集計用!$C$815:$AB$968,クロス集計結果一覧!DE$3)</f>
        <v>4</v>
      </c>
      <c r="DF14" s="16">
        <f>COUNTIF(SDGs集計用!$C$815:$AB$968,クロス集計結果一覧!DF$3)</f>
        <v>8</v>
      </c>
      <c r="DG14" s="16">
        <f>COUNTIF(SDGs集計用!$C$815:$AB$968,クロス集計結果一覧!DG$3)</f>
        <v>14</v>
      </c>
      <c r="DH14" s="16">
        <f>COUNTIF(SDGs集計用!$C$815:$AB$968,クロス集計結果一覧!DH$3)</f>
        <v>26</v>
      </c>
      <c r="DI14" s="16">
        <f>COUNTIF(SDGs集計用!$C$815:$AB$968,クロス集計結果一覧!DI$3)</f>
        <v>12</v>
      </c>
      <c r="DJ14" s="16">
        <f>COUNTIF(SDGs集計用!$C$815:$AB$968,クロス集計結果一覧!DJ$3)</f>
        <v>30</v>
      </c>
      <c r="DK14" s="16">
        <f>COUNTIF(SDGs集計用!$C$815:$AB$968,クロス集計結果一覧!DK$3)</f>
        <v>25</v>
      </c>
      <c r="DL14" s="16">
        <f>COUNTIF(SDGs集計用!$C$815:$AB$968,クロス集計結果一覧!DL$3)</f>
        <v>5</v>
      </c>
      <c r="DM14" s="16">
        <f>COUNTIF(SDGs集計用!$C$815:$AB$968,クロス集計結果一覧!DM$3)</f>
        <v>3</v>
      </c>
      <c r="DN14" s="17">
        <f>COUNTIF(SDGs集計用!$C$815:$AB$968,クロス集計結果一覧!DN$3)</f>
        <v>7</v>
      </c>
    </row>
    <row r="15" spans="2:118" x14ac:dyDescent="0.4">
      <c r="B15" s="18"/>
      <c r="C15" s="9"/>
      <c r="D15" s="10">
        <f t="shared" si="212"/>
        <v>100</v>
      </c>
      <c r="E15" s="11">
        <f>E14/$D14*100</f>
        <v>33.766233766233768</v>
      </c>
      <c r="F15" s="11">
        <f t="shared" ref="F15" si="418">F14/$D14*100</f>
        <v>37.012987012987011</v>
      </c>
      <c r="G15" s="11">
        <f t="shared" ref="G15" si="419">G14/$D14*100</f>
        <v>20.779220779220779</v>
      </c>
      <c r="H15" s="11">
        <f t="shared" ref="H15" si="420">H14/$D14*100</f>
        <v>3.8961038961038961</v>
      </c>
      <c r="I15" s="11">
        <f t="shared" ref="I15" si="421">I14/$D14*100</f>
        <v>3.8961038961038961</v>
      </c>
      <c r="J15" s="12">
        <f t="shared" ref="J15" si="422">J14/$D14*100</f>
        <v>0.64935064935064934</v>
      </c>
      <c r="K15" s="10">
        <f t="shared" si="107"/>
        <v>100</v>
      </c>
      <c r="L15" s="11">
        <f t="shared" ref="L15" si="423">L14/$D14*100</f>
        <v>27.922077922077921</v>
      </c>
      <c r="M15" s="11">
        <f t="shared" ref="M15" si="424">M14/$D14*100</f>
        <v>37.662337662337663</v>
      </c>
      <c r="N15" s="11">
        <f t="shared" ref="N15" si="425">N14/$D14*100</f>
        <v>12.337662337662337</v>
      </c>
      <c r="O15" s="11">
        <f t="shared" ref="O15" si="426">O14/$D14*100</f>
        <v>9.7402597402597415</v>
      </c>
      <c r="P15" s="11">
        <f t="shared" ref="P15" si="427">P14/$D14*100</f>
        <v>12.337662337662337</v>
      </c>
      <c r="Q15" s="12">
        <f t="shared" ref="Q15" si="428">Q14/$D14*100</f>
        <v>0</v>
      </c>
      <c r="R15" s="10">
        <f>SUM(S15:U15)</f>
        <v>100</v>
      </c>
      <c r="S15" s="11">
        <f t="shared" ref="S15" si="429">S14/$D14*100</f>
        <v>46.103896103896105</v>
      </c>
      <c r="T15" s="11">
        <f t="shared" ref="T15" si="430">T14/$D14*100</f>
        <v>53.896103896103895</v>
      </c>
      <c r="U15" s="12">
        <f t="shared" ref="U15" si="431">U14/$D14*100</f>
        <v>0</v>
      </c>
      <c r="V15" s="10">
        <f t="shared" si="108"/>
        <v>100.00000000000001</v>
      </c>
      <c r="W15" s="11">
        <f>W14/$V14*100</f>
        <v>5.6338028169014089</v>
      </c>
      <c r="X15" s="11">
        <f t="shared" ref="X15" si="432">X14/$V14*100</f>
        <v>45.070422535211272</v>
      </c>
      <c r="Y15" s="11">
        <f t="shared" ref="Y15" si="433">Y14/$V14*100</f>
        <v>12.676056338028168</v>
      </c>
      <c r="Z15" s="11">
        <f t="shared" ref="Z15" si="434">Z14/$V14*100</f>
        <v>1.4084507042253522</v>
      </c>
      <c r="AA15" s="11">
        <f t="shared" ref="AA15" si="435">AA14/$V14*100</f>
        <v>16.901408450704224</v>
      </c>
      <c r="AB15" s="11">
        <f t="shared" ref="AB15" si="436">AB14/$V14*100</f>
        <v>15.492957746478872</v>
      </c>
      <c r="AC15" s="11">
        <f t="shared" ref="AC15" si="437">AC14/$V14*100</f>
        <v>2.8169014084507045</v>
      </c>
      <c r="AD15" s="10">
        <f>SUM(AE15:AK15)</f>
        <v>100</v>
      </c>
      <c r="AE15" s="11">
        <f>AE14/$AD14*100</f>
        <v>19.277108433734941</v>
      </c>
      <c r="AF15" s="11">
        <f t="shared" ref="AF15" si="438">AF14/$AD14*100</f>
        <v>22.891566265060241</v>
      </c>
      <c r="AG15" s="11">
        <f t="shared" ref="AG15" si="439">AG14/$AD14*100</f>
        <v>16.867469879518072</v>
      </c>
      <c r="AH15" s="11">
        <f t="shared" ref="AH15" si="440">AH14/$AD14*100</f>
        <v>12.048192771084338</v>
      </c>
      <c r="AI15" s="11">
        <f t="shared" ref="AI15" si="441">AI14/$AD14*100</f>
        <v>0</v>
      </c>
      <c r="AJ15" s="11">
        <f t="shared" ref="AJ15" si="442">AJ14/$AD14*100</f>
        <v>20.481927710843372</v>
      </c>
      <c r="AK15" s="11">
        <f t="shared" ref="AK15" si="443">AK14/$AD14*100</f>
        <v>8.4337349397590362</v>
      </c>
      <c r="AL15" s="10">
        <f t="shared" si="110"/>
        <v>100</v>
      </c>
      <c r="AM15" s="11">
        <f t="shared" ref="AM15" si="444">AM14/$AL14*100</f>
        <v>8.1632653061224492</v>
      </c>
      <c r="AN15" s="11">
        <f t="shared" ref="AN15" si="445">AN14/$AL14*100</f>
        <v>6.1224489795918364</v>
      </c>
      <c r="AO15" s="11">
        <f t="shared" ref="AO15" si="446">AO14/$AL14*100</f>
        <v>11.73469387755102</v>
      </c>
      <c r="AP15" s="11">
        <f t="shared" ref="AP15" si="447">AP14/$AL14*100</f>
        <v>14.285714285714285</v>
      </c>
      <c r="AQ15" s="11">
        <f t="shared" ref="AQ15" si="448">AQ14/$AL14*100</f>
        <v>5.1020408163265305</v>
      </c>
      <c r="AR15" s="11">
        <f t="shared" ref="AR15" si="449">AR14/$AL14*100</f>
        <v>8.4183673469387745</v>
      </c>
      <c r="AS15" s="11">
        <f t="shared" ref="AS15" si="450">AS14/$AL14*100</f>
        <v>7.3979591836734695</v>
      </c>
      <c r="AT15" s="11">
        <f t="shared" ref="AT15" si="451">AT14/$AL14*100</f>
        <v>3.0612244897959182</v>
      </c>
      <c r="AU15" s="11">
        <f t="shared" ref="AU15" si="452">AU14/$AL14*100</f>
        <v>2.295918367346939</v>
      </c>
      <c r="AV15" s="11">
        <f t="shared" ref="AV15" si="453">AV14/$AL14*100</f>
        <v>2.806122448979592</v>
      </c>
      <c r="AW15" s="11">
        <f t="shared" ref="AW15" si="454">AW14/$AL14*100</f>
        <v>1.2755102040816326</v>
      </c>
      <c r="AX15" s="11">
        <f t="shared" ref="AX15" si="455">AX14/$AL14*100</f>
        <v>6.6326530612244898</v>
      </c>
      <c r="AY15" s="11">
        <f t="shared" ref="AY15" si="456">AY14/$AL14*100</f>
        <v>0.25510204081632654</v>
      </c>
      <c r="AZ15" s="11">
        <f t="shared" ref="AZ15" si="457">AZ14/$AL14*100</f>
        <v>1.7857142857142856</v>
      </c>
      <c r="BA15" s="11">
        <f t="shared" ref="BA15" si="458">BA14/$AL14*100</f>
        <v>9.6938775510204085</v>
      </c>
      <c r="BB15" s="11">
        <f t="shared" ref="BB15" si="459">BB14/$AL14*100</f>
        <v>3.0612244897959182</v>
      </c>
      <c r="BC15" s="11">
        <f t="shared" ref="BC15" si="460">BC14/$AL14*100</f>
        <v>2.295918367346939</v>
      </c>
      <c r="BD15" s="12">
        <f t="shared" ref="BD15" si="461">BD14/$AL14*100</f>
        <v>5.6122448979591839</v>
      </c>
      <c r="BE15" s="10">
        <f>SUM(BF15:BR15)</f>
        <v>99.999999999999986</v>
      </c>
      <c r="BF15" s="11">
        <f t="shared" ref="BF15" si="462">BF14/$BE14*100</f>
        <v>35.766423357664237</v>
      </c>
      <c r="BG15" s="11">
        <f t="shared" ref="BG15" si="463">BG14/$BE14*100</f>
        <v>8.0291970802919703</v>
      </c>
      <c r="BH15" s="11">
        <f t="shared" ref="BH15" si="464">BH14/$BE14*100</f>
        <v>4.0145985401459852</v>
      </c>
      <c r="BI15" s="11">
        <f t="shared" ref="BI15" si="465">BI14/$BE14*100</f>
        <v>1.824817518248175</v>
      </c>
      <c r="BJ15" s="11">
        <f t="shared" ref="BJ15" si="466">BJ14/$BE14*100</f>
        <v>7.2992700729926998</v>
      </c>
      <c r="BK15" s="11">
        <f t="shared" ref="BK15" si="467">BK14/$BE14*100</f>
        <v>2.9197080291970803</v>
      </c>
      <c r="BL15" s="11">
        <f t="shared" ref="BL15" si="468">BL14/$BE14*100</f>
        <v>9.4890510948905096</v>
      </c>
      <c r="BM15" s="11">
        <f t="shared" ref="BM15" si="469">BM14/$BE14*100</f>
        <v>7.664233576642336</v>
      </c>
      <c r="BN15" s="11">
        <f t="shared" ref="BN15" si="470">BN14/$BE14*100</f>
        <v>9.4890510948905096</v>
      </c>
      <c r="BO15" s="11">
        <f t="shared" ref="BO15" si="471">BO14/$BE14*100</f>
        <v>1.0948905109489051</v>
      </c>
      <c r="BP15" s="11">
        <f t="shared" ref="BP15" si="472">BP14/$BE14*100</f>
        <v>7.664233576642336</v>
      </c>
      <c r="BQ15" s="11">
        <f t="shared" ref="BQ15" si="473">BQ14/$BE14*100</f>
        <v>3.2846715328467155</v>
      </c>
      <c r="BR15" s="12">
        <f t="shared" ref="BR15" si="474">BR14/$BE14*100</f>
        <v>1.4598540145985401</v>
      </c>
      <c r="BS15" s="10">
        <f>SUM(BT15:CN15)</f>
        <v>100.00000000000001</v>
      </c>
      <c r="BT15" s="11">
        <f t="shared" ref="BT15" si="475">BT14/$BS14*100</f>
        <v>7.0652173913043477</v>
      </c>
      <c r="BU15" s="11">
        <f t="shared" ref="BU15" si="476">BU14/$BS14*100</f>
        <v>15.489130434782608</v>
      </c>
      <c r="BV15" s="11">
        <f t="shared" ref="BV15" si="477">BV14/$BS14*100</f>
        <v>8.695652173913043</v>
      </c>
      <c r="BW15" s="11">
        <f t="shared" ref="BW15" si="478">BW14/$BS14*100</f>
        <v>6.5217391304347823</v>
      </c>
      <c r="BX15" s="11">
        <f t="shared" ref="BX15" si="479">BX14/$BS14*100</f>
        <v>5.9782608695652177</v>
      </c>
      <c r="BY15" s="11">
        <f t="shared" ref="BY15" si="480">BY14/$BS14*100</f>
        <v>10.326086956521738</v>
      </c>
      <c r="BZ15" s="11">
        <f t="shared" ref="BZ15" si="481">BZ14/$BS14*100</f>
        <v>5.7065217391304346</v>
      </c>
      <c r="CA15" s="11">
        <f t="shared" ref="CA15" si="482">CA14/$BS14*100</f>
        <v>2.1739130434782608</v>
      </c>
      <c r="CB15" s="11">
        <f t="shared" ref="CB15" si="483">CB14/$BS14*100</f>
        <v>3.804347826086957</v>
      </c>
      <c r="CC15" s="11">
        <f t="shared" ref="CC15" si="484">CC14/$BS14*100</f>
        <v>4.3478260869565215</v>
      </c>
      <c r="CD15" s="11">
        <f t="shared" ref="CD15" si="485">CD14/$BS14*100</f>
        <v>5.1630434782608692</v>
      </c>
      <c r="CE15" s="11">
        <f t="shared" ref="CE15" si="486">CE14/$BS14*100</f>
        <v>1.6304347826086956</v>
      </c>
      <c r="CF15" s="11">
        <f t="shared" ref="CF15" si="487">CF14/$BS14*100</f>
        <v>0.81521739130434778</v>
      </c>
      <c r="CG15" s="11">
        <f t="shared" ref="CG15" si="488">CG14/$BS14*100</f>
        <v>7.3369565217391308</v>
      </c>
      <c r="CH15" s="11">
        <f t="shared" ref="CH15" si="489">CH14/$BS14*100</f>
        <v>2.1739130434782608</v>
      </c>
      <c r="CI15" s="11">
        <f t="shared" ref="CI15" si="490">CI14/$BS14*100</f>
        <v>1.9021739130434785</v>
      </c>
      <c r="CJ15" s="11">
        <f t="shared" ref="CJ15" si="491">CJ14/$BS14*100</f>
        <v>3.2608695652173911</v>
      </c>
      <c r="CK15" s="11">
        <f t="shared" ref="CK15" si="492">CK14/$BS14*100</f>
        <v>2.4456521739130435</v>
      </c>
      <c r="CL15" s="11">
        <f t="shared" ref="CL15" si="493">CL14/$BS14*100</f>
        <v>1.9021739130434785</v>
      </c>
      <c r="CM15" s="11">
        <f t="shared" ref="CM15" si="494">CM14/$BS14*100</f>
        <v>2.1739130434782608</v>
      </c>
      <c r="CN15" s="11">
        <f t="shared" ref="CN15" si="495">CN14/$BS14*100</f>
        <v>1.0869565217391304</v>
      </c>
      <c r="CO15" s="10">
        <f>SUM(CP15:CR15)</f>
        <v>100</v>
      </c>
      <c r="CP15" s="11">
        <f t="shared" ref="CP15:CP25" si="496">CP14/$D14*100</f>
        <v>88.311688311688314</v>
      </c>
      <c r="CQ15" s="11">
        <f t="shared" ref="CQ15" si="497">CQ14/$D14*100</f>
        <v>11.038961038961039</v>
      </c>
      <c r="CR15" s="12">
        <f t="shared" ref="CR15" si="498">CR14/$D14*100</f>
        <v>0.64935064935064934</v>
      </c>
      <c r="CS15" s="10">
        <f>SUM(CT15:CU15)</f>
        <v>100</v>
      </c>
      <c r="CT15" s="11">
        <f t="shared" ref="CT15:CT25" si="499">CT14/$CS14*100</f>
        <v>57.664233576642332</v>
      </c>
      <c r="CU15" s="11">
        <f t="shared" ref="CU15:CU25" si="500">CU14/$CS14*100</f>
        <v>42.335766423357661</v>
      </c>
      <c r="CV15" s="10">
        <f>SUM(CW15:DN15)</f>
        <v>100</v>
      </c>
      <c r="CW15" s="11">
        <f t="shared" ref="CW15:CW25" si="501">CW14/$CV14*100</f>
        <v>4.4642857142857144</v>
      </c>
      <c r="CX15" s="11">
        <f t="shared" ref="CX15:CX25" si="502">CX14/$CV14*100</f>
        <v>6.6964285714285712</v>
      </c>
      <c r="CY15" s="11">
        <f t="shared" ref="CY15:CY25" si="503">CY14/$CV14*100</f>
        <v>4.9107142857142856</v>
      </c>
      <c r="CZ15" s="11">
        <f t="shared" ref="CZ15:CZ25" si="504">CZ14/$CV14*100</f>
        <v>2.6785714285714284</v>
      </c>
      <c r="DA15" s="11">
        <f t="shared" ref="DA15:DA25" si="505">DA14/$CV14*100</f>
        <v>3.125</v>
      </c>
      <c r="DB15" s="11">
        <f t="shared" ref="DB15:DB25" si="506">DB14/$CV14*100</f>
        <v>5.3571428571428568</v>
      </c>
      <c r="DC15" s="11">
        <f t="shared" ref="DC15:DC25" si="507">DC14/$CV14*100</f>
        <v>9.8214285714285712</v>
      </c>
      <c r="DD15" s="11">
        <f t="shared" ref="DD15:DD25" si="508">DD14/$CV14*100</f>
        <v>3.125</v>
      </c>
      <c r="DE15" s="11">
        <f t="shared" ref="DE15:DE25" si="509">DE14/$CV14*100</f>
        <v>1.7857142857142856</v>
      </c>
      <c r="DF15" s="11">
        <f t="shared" ref="DF15:DF25" si="510">DF14/$CV14*100</f>
        <v>3.5714285714285712</v>
      </c>
      <c r="DG15" s="11">
        <f t="shared" ref="DG15:DG25" si="511">DG14/$CV14*100</f>
        <v>6.25</v>
      </c>
      <c r="DH15" s="11">
        <f t="shared" ref="DH15:DH25" si="512">DH14/$CV14*100</f>
        <v>11.607142857142858</v>
      </c>
      <c r="DI15" s="11">
        <f t="shared" ref="DI15:DI25" si="513">DI14/$CV14*100</f>
        <v>5.3571428571428568</v>
      </c>
      <c r="DJ15" s="11">
        <f t="shared" ref="DJ15:DJ25" si="514">DJ14/$CV14*100</f>
        <v>13.392857142857142</v>
      </c>
      <c r="DK15" s="11">
        <f t="shared" ref="DK15:DK25" si="515">DK14/$CV14*100</f>
        <v>11.160714285714286</v>
      </c>
      <c r="DL15" s="11">
        <f t="shared" ref="DL15:DL25" si="516">DL14/$CV14*100</f>
        <v>2.2321428571428572</v>
      </c>
      <c r="DM15" s="11">
        <f t="shared" ref="DM15:DM25" si="517">DM14/$CV14*100</f>
        <v>1.3392857142857142</v>
      </c>
      <c r="DN15" s="12">
        <f t="shared" ref="DN15:DN25" si="518">DN14/$CV14*100</f>
        <v>3.125</v>
      </c>
    </row>
    <row r="16" spans="2:118" x14ac:dyDescent="0.4">
      <c r="B16" s="18"/>
      <c r="C16" s="14" t="s">
        <v>1496</v>
      </c>
      <c r="D16" s="15">
        <f t="shared" si="212"/>
        <v>106</v>
      </c>
      <c r="E16" s="16">
        <f>COUNTIFS(小学生・中学生アンケート元データ!$M$2:$M$1475,クロス集計結果一覧!E$3,小学生・中学生アンケート元データ!$K$2:$K$1475,クロス集計結果一覧!$C16)</f>
        <v>39</v>
      </c>
      <c r="F16" s="16">
        <f>COUNTIFS(小学生・中学生アンケート元データ!$M$2:$M$1475,クロス集計結果一覧!F$3,小学生・中学生アンケート元データ!$K$2:$K$1475,クロス集計結果一覧!$C16)</f>
        <v>34</v>
      </c>
      <c r="G16" s="16">
        <f>COUNTIFS(小学生・中学生アンケート元データ!$M$2:$M$1475,クロス集計結果一覧!G$3,小学生・中学生アンケート元データ!$K$2:$K$1475,クロス集計結果一覧!$C16)</f>
        <v>27</v>
      </c>
      <c r="H16" s="16">
        <f>COUNTIFS(小学生・中学生アンケート元データ!$M$2:$M$1475,クロス集計結果一覧!H$3,小学生・中学生アンケート元データ!$K$2:$K$1475,クロス集計結果一覧!$C16)</f>
        <v>5</v>
      </c>
      <c r="I16" s="16">
        <f>COUNTIFS(小学生・中学生アンケート元データ!$M$2:$M$1475,クロス集計結果一覧!I$3,小学生・中学生アンケート元データ!$K$2:$K$1475,クロス集計結果一覧!$C16)</f>
        <v>1</v>
      </c>
      <c r="J16" s="17">
        <f>COUNTIFS(小学生・中学生アンケート元データ!$M$2:$M$1475,"",小学生・中学生アンケート元データ!$K$2:$K$1475,クロス集計結果一覧!$C16)</f>
        <v>0</v>
      </c>
      <c r="K16" s="15">
        <f t="shared" si="107"/>
        <v>106</v>
      </c>
      <c r="L16" s="16">
        <f>COUNTIFS(小学生・中学生アンケート元データ!$N$2:$N$1475,クロス集計結果一覧!L$3,小学生・中学生アンケート元データ!$K$2:$K$1475,クロス集計結果一覧!$C16)</f>
        <v>32</v>
      </c>
      <c r="M16" s="16">
        <f>COUNTIFS(小学生・中学生アンケート元データ!$N$2:$N$1475,クロス集計結果一覧!M$3,小学生・中学生アンケート元データ!$K$2:$K$1475,クロス集計結果一覧!$C16)</f>
        <v>41</v>
      </c>
      <c r="N16" s="16">
        <f>COUNTIFS(小学生・中学生アンケート元データ!$N$2:$N$1475,クロス集計結果一覧!N$3,小学生・中学生アンケート元データ!$K$2:$K$1475,クロス集計結果一覧!$C16)</f>
        <v>11</v>
      </c>
      <c r="O16" s="16">
        <f>COUNTIFS(小学生・中学生アンケート元データ!$N$2:$N$1475,クロス集計結果一覧!O$3,小学生・中学生アンケート元データ!$K$2:$K$1475,クロス集計結果一覧!$C16)</f>
        <v>8</v>
      </c>
      <c r="P16" s="16">
        <f>COUNTIFS(小学生・中学生アンケート元データ!$N$2:$N$1475,クロス集計結果一覧!P$3,小学生・中学生アンケート元データ!$K$2:$K$1475,クロス集計結果一覧!$C16)</f>
        <v>14</v>
      </c>
      <c r="Q16" s="17">
        <f>COUNTIFS(小学生・中学生アンケート元データ!$N$2:$N$1475,"",小学生・中学生アンケート元データ!$K$2:$K$1475,クロス集計結果一覧!$C16)</f>
        <v>0</v>
      </c>
      <c r="R16" s="15">
        <f>SUM(S16:U16)</f>
        <v>106</v>
      </c>
      <c r="S16" s="16">
        <f>COUNTIFS(小学生・中学生アンケート元データ!$O$2:$O$1475,"住んでいたい　→問６ー１へ",小学生・中学生アンケート元データ!$K$2:$K$1475,クロス集計結果一覧!$C16)</f>
        <v>46</v>
      </c>
      <c r="T16" s="16">
        <f>COUNTIFS(小学生・中学生アンケート元データ!$O$2:$O$1475,"住んでいたくない　→問６－２へ",小学生・中学生アンケート元データ!$K$2:$K$1475,クロス集計結果一覧!$C16)</f>
        <v>60</v>
      </c>
      <c r="U16" s="17">
        <f>COUNTIFS(小学生・中学生アンケート元データ!$O$2:$O$1475,"",小学生・中学生アンケート元データ!$K$2:$K$1475,クロス集計結果一覧!$C16)</f>
        <v>0</v>
      </c>
      <c r="V16" s="15">
        <f t="shared" si="108"/>
        <v>46</v>
      </c>
      <c r="W16" s="16">
        <f>COUNTIFS(小学生・中学生アンケート元データ!$P$2:$P$1475,クロス集計結果一覧!W$3,小学生・中学生アンケート元データ!$K$2:$K$1475,クロス集計結果一覧!$C16)</f>
        <v>0</v>
      </c>
      <c r="X16" s="16">
        <f>COUNTIFS(小学生・中学生アンケート元データ!$P$2:$P$1475,クロス集計結果一覧!X$3,小学生・中学生アンケート元データ!$K$2:$K$1475,クロス集計結果一覧!$C16)</f>
        <v>27</v>
      </c>
      <c r="Y16" s="16">
        <f>COUNTIFS(小学生・中学生アンケート元データ!$P$2:$P$1475,クロス集計結果一覧!Y$3,小学生・中学生アンケート元データ!$K$2:$K$1475,クロス集計結果一覧!$C16)</f>
        <v>4</v>
      </c>
      <c r="Z16" s="16">
        <f>COUNTIFS(小学生・中学生アンケート元データ!$P$2:$P$1475,クロス集計結果一覧!Z$3,小学生・中学生アンケート元データ!$K$2:$K$1475,クロス集計結果一覧!$C16)</f>
        <v>2</v>
      </c>
      <c r="AA16" s="16">
        <f>COUNTIFS(小学生・中学生アンケート元データ!$P$2:$P$1475,クロス集計結果一覧!AA$3,小学生・中学生アンケート元データ!$K$2:$K$1475,クロス集計結果一覧!$C16)</f>
        <v>5</v>
      </c>
      <c r="AB16" s="16">
        <f>COUNTIFS(小学生・中学生アンケート元データ!$P$2:$P$1475,クロス集計結果一覧!AB$3,小学生・中学生アンケート元データ!$K$2:$K$1475,クロス集計結果一覧!$C16)</f>
        <v>8</v>
      </c>
      <c r="AC16" s="25">
        <f>S16-SUM(W16:AB16)</f>
        <v>0</v>
      </c>
      <c r="AD16" s="15">
        <f>SUM(AE16:AK16)</f>
        <v>60</v>
      </c>
      <c r="AE16" s="16">
        <f>COUNTIFS(小学生・中学生アンケート元データ!$Q$2:$Q$1475,クロス集計結果一覧!AE$3,小学生・中学生アンケート元データ!$K$2:$K$1475,クロス集計結果一覧!$C16)</f>
        <v>13</v>
      </c>
      <c r="AF16" s="16">
        <f>COUNTIFS(小学生・中学生アンケート元データ!$Q$2:$Q$1475,クロス集計結果一覧!AF$3,小学生・中学生アンケート元データ!$K$2:$K$1475,クロス集計結果一覧!$C16)</f>
        <v>15</v>
      </c>
      <c r="AG16" s="16">
        <f>COUNTIFS(小学生・中学生アンケート元データ!$Q$2:$Q$1475,クロス集計結果一覧!AG$3,小学生・中学生アンケート元データ!$K$2:$K$1475,クロス集計結果一覧!$C16)</f>
        <v>15</v>
      </c>
      <c r="AH16" s="16">
        <f>COUNTIFS(小学生・中学生アンケート元データ!$Q$2:$Q$1475,クロス集計結果一覧!AH$3,小学生・中学生アンケート元データ!$K$2:$K$1475,クロス集計結果一覧!$C16)</f>
        <v>5</v>
      </c>
      <c r="AI16" s="16">
        <f>COUNTIFS(小学生・中学生アンケート元データ!$Q$2:$Q$1475,クロス集計結果一覧!AI$3,小学生・中学生アンケート元データ!$K$2:$K$1475,クロス集計結果一覧!$C16)</f>
        <v>3</v>
      </c>
      <c r="AJ16" s="16">
        <f>COUNTIFS(小学生・中学生アンケート元データ!$Q$2:$Q$1475,クロス集計結果一覧!AJ$3,小学生・中学生アンケート元データ!$K$2:$K$1475,クロス集計結果一覧!$C16)</f>
        <v>4</v>
      </c>
      <c r="AK16" s="25">
        <f t="shared" ref="AK16" si="519">T16-SUM(AE16:AJ16)</f>
        <v>5</v>
      </c>
      <c r="AL16" s="15">
        <f t="shared" si="110"/>
        <v>275</v>
      </c>
      <c r="AM16" s="16">
        <f>COUNTIFS(小学生・中学生アンケート元データ!$K$2:$K$1475,クロス集計結果一覧!$C16,小学生・中学生アンケート元データ!$R$2:$R$1475,クロス集計結果一覧!AM$3)+COUNTIFS(小学生・中学生アンケート元データ!$K$2:$K$1475,クロス集計結果一覧!$C16,小学生・中学生アンケート元データ!$S$2:$S$1475,クロス集計結果一覧!AM$3)+COUNTIFS(小学生・中学生アンケート元データ!$K$2:$K$1475,クロス集計結果一覧!$C16,小学生・中学生アンケート元データ!$T$2:$T$1475,クロス集計結果一覧!AM$3)</f>
        <v>23</v>
      </c>
      <c r="AN16" s="16">
        <f>COUNTIFS(小学生・中学生アンケート元データ!$K$2:$K$1475,クロス集計結果一覧!$C16,小学生・中学生アンケート元データ!$R$2:$R$1475,クロス集計結果一覧!AN$3)+COUNTIFS(小学生・中学生アンケート元データ!$K$2:$K$1475,クロス集計結果一覧!$C16,小学生・中学生アンケート元データ!$S$2:$S$1475,クロス集計結果一覧!AN$3)+COUNTIFS(小学生・中学生アンケート元データ!$K$2:$K$1475,クロス集計結果一覧!$C16,小学生・中学生アンケート元データ!$T$2:$T$1475,クロス集計結果一覧!AN$3)</f>
        <v>19</v>
      </c>
      <c r="AO16" s="16">
        <f>COUNTIFS(小学生・中学生アンケート元データ!$K$2:$K$1475,クロス集計結果一覧!$C16,小学生・中学生アンケート元データ!$R$2:$R$1475,クロス集計結果一覧!AO$3)+COUNTIFS(小学生・中学生アンケート元データ!$K$2:$K$1475,クロス集計結果一覧!$C16,小学生・中学生アンケート元データ!$S$2:$S$1475,クロス集計結果一覧!AO$3)+COUNTIFS(小学生・中学生アンケート元データ!$K$2:$K$1475,クロス集計結果一覧!$C16,小学生・中学生アンケート元データ!$T$2:$T$1475,クロス集計結果一覧!AO$3)</f>
        <v>30</v>
      </c>
      <c r="AP16" s="16">
        <f>COUNTIFS(小学生・中学生アンケート元データ!$K$2:$K$1475,クロス集計結果一覧!$C16,小学生・中学生アンケート元データ!$R$2:$R$1475,クロス集計結果一覧!AP$3)+COUNTIFS(小学生・中学生アンケート元データ!$K$2:$K$1475,クロス集計結果一覧!$C16,小学生・中学生アンケート元データ!$S$2:$S$1475,クロス集計結果一覧!AP$3)+COUNTIFS(小学生・中学生アンケート元データ!$K$2:$K$1475,クロス集計結果一覧!$C16,小学生・中学生アンケート元データ!$T$2:$T$1475,クロス集計結果一覧!AP$3)</f>
        <v>47</v>
      </c>
      <c r="AQ16" s="16">
        <f>COUNTIFS(小学生・中学生アンケート元データ!$K$2:$K$1475,クロス集計結果一覧!$C16,小学生・中学生アンケート元データ!$R$2:$R$1475,クロス集計結果一覧!AQ$3)+COUNTIFS(小学生・中学生アンケート元データ!$K$2:$K$1475,クロス集計結果一覧!$C16,小学生・中学生アンケート元データ!$S$2:$S$1475,クロス集計結果一覧!AQ$3)+COUNTIFS(小学生・中学生アンケート元データ!$K$2:$K$1475,クロス集計結果一覧!$C16,小学生・中学生アンケート元データ!$T$2:$T$1475,クロス集計結果一覧!AQ$3)</f>
        <v>12</v>
      </c>
      <c r="AR16" s="16">
        <f>COUNTIFS(小学生・中学生アンケート元データ!$K$2:$K$1475,クロス集計結果一覧!$C16,小学生・中学生アンケート元データ!$R$2:$R$1475,クロス集計結果一覧!AR$3)+COUNTIFS(小学生・中学生アンケート元データ!$K$2:$K$1475,クロス集計結果一覧!$C16,小学生・中学生アンケート元データ!$S$2:$S$1475,クロス集計結果一覧!AR$3)+COUNTIFS(小学生・中学生アンケート元データ!$K$2:$K$1475,クロス集計結果一覧!$C16,小学生・中学生アンケート元データ!$T$2:$T$1475,クロス集計結果一覧!AR$3)</f>
        <v>23</v>
      </c>
      <c r="AS16" s="16">
        <f>COUNTIFS(小学生・中学生アンケート元データ!$K$2:$K$1475,クロス集計結果一覧!$C16,小学生・中学生アンケート元データ!$R$2:$R$1475,クロス集計結果一覧!AS$3)+COUNTIFS(小学生・中学生アンケート元データ!$K$2:$K$1475,クロス集計結果一覧!$C16,小学生・中学生アンケート元データ!$S$2:$S$1475,クロス集計結果一覧!AS$3)+COUNTIFS(小学生・中学生アンケート元データ!$K$2:$K$1475,クロス集計結果一覧!$C16,小学生・中学生アンケート元データ!$T$2:$T$1475,クロス集計結果一覧!AS$3)</f>
        <v>19</v>
      </c>
      <c r="AT16" s="16">
        <f>COUNTIFS(小学生・中学生アンケート元データ!$K$2:$K$1475,クロス集計結果一覧!$C16,小学生・中学生アンケート元データ!$R$2:$R$1475,クロス集計結果一覧!AT$3)+COUNTIFS(小学生・中学生アンケート元データ!$K$2:$K$1475,クロス集計結果一覧!$C16,小学生・中学生アンケート元データ!$S$2:$S$1475,クロス集計結果一覧!AT$3)+COUNTIFS(小学生・中学生アンケート元データ!$K$2:$K$1475,クロス集計結果一覧!$C16,小学生・中学生アンケート元データ!$T$2:$T$1475,クロス集計結果一覧!AT$3)</f>
        <v>4</v>
      </c>
      <c r="AU16" s="16">
        <f>COUNTIFS(小学生・中学生アンケート元データ!$K$2:$K$1475,クロス集計結果一覧!$C16,小学生・中学生アンケート元データ!$R$2:$R$1475,クロス集計結果一覧!AU$3)+COUNTIFS(小学生・中学生アンケート元データ!$K$2:$K$1475,クロス集計結果一覧!$C16,小学生・中学生アンケート元データ!$S$2:$S$1475,クロス集計結果一覧!AU$3)+COUNTIFS(小学生・中学生アンケート元データ!$K$2:$K$1475,クロス集計結果一覧!$C16,小学生・中学生アンケート元データ!$T$2:$T$1475,クロス集計結果一覧!AU$3)</f>
        <v>5</v>
      </c>
      <c r="AV16" s="16">
        <f>COUNTIFS(小学生・中学生アンケート元データ!$K$2:$K$1475,クロス集計結果一覧!$C16,小学生・中学生アンケート元データ!$R$2:$R$1475,クロス集計結果一覧!AV$3)+COUNTIFS(小学生・中学生アンケート元データ!$K$2:$K$1475,クロス集計結果一覧!$C16,小学生・中学生アンケート元データ!$S$2:$S$1475,クロス集計結果一覧!AV$3)+COUNTIFS(小学生・中学生アンケート元データ!$K$2:$K$1475,クロス集計結果一覧!$C16,小学生・中学生アンケート元データ!$T$2:$T$1475,クロス集計結果一覧!AV$3)</f>
        <v>11</v>
      </c>
      <c r="AW16" s="16">
        <f>COUNTIFS(小学生・中学生アンケート元データ!$K$2:$K$1475,クロス集計結果一覧!$C16,小学生・中学生アンケート元データ!$R$2:$R$1475,クロス集計結果一覧!AW$3)+COUNTIFS(小学生・中学生アンケート元データ!$K$2:$K$1475,クロス集計結果一覧!$C16,小学生・中学生アンケート元データ!$S$2:$S$1475,クロス集計結果一覧!AW$3)+COUNTIFS(小学生・中学生アンケート元データ!$K$2:$K$1475,クロス集計結果一覧!$C16,小学生・中学生アンケート元データ!$T$2:$T$1475,クロス集計結果一覧!AW$3)</f>
        <v>2</v>
      </c>
      <c r="AX16" s="16">
        <f>COUNTIFS(小学生・中学生アンケート元データ!$K$2:$K$1475,クロス集計結果一覧!$C16,小学生・中学生アンケート元データ!$R$2:$R$1475,クロス集計結果一覧!AX$3)+COUNTIFS(小学生・中学生アンケート元データ!$K$2:$K$1475,クロス集計結果一覧!$C16,小学生・中学生アンケート元データ!$S$2:$S$1475,クロス集計結果一覧!AX$3)+COUNTIFS(小学生・中学生アンケート元データ!$K$2:$K$1475,クロス集計結果一覧!$C16,小学生・中学生アンケート元データ!$T$2:$T$1475,クロス集計結果一覧!AX$3)</f>
        <v>13</v>
      </c>
      <c r="AY16" s="16">
        <f>COUNTIFS(小学生・中学生アンケート元データ!$K$2:$K$1475,クロス集計結果一覧!$C16,小学生・中学生アンケート元データ!$R$2:$R$1475,クロス集計結果一覧!AY$3)+COUNTIFS(小学生・中学生アンケート元データ!$K$2:$K$1475,クロス集計結果一覧!$C16,小学生・中学生アンケート元データ!$S$2:$S$1475,クロス集計結果一覧!AY$3)+COUNTIFS(小学生・中学生アンケート元データ!$K$2:$K$1475,クロス集計結果一覧!$C16,小学生・中学生アンケート元データ!$T$2:$T$1475,クロス集計結果一覧!AY$3)</f>
        <v>0</v>
      </c>
      <c r="AZ16" s="16">
        <f>COUNTIFS(小学生・中学生アンケート元データ!$K$2:$K$1475,クロス集計結果一覧!$C16,小学生・中学生アンケート元データ!$R$2:$R$1475,クロス集計結果一覧!AZ$3)+COUNTIFS(小学生・中学生アンケート元データ!$K$2:$K$1475,クロス集計結果一覧!$C16,小学生・中学生アンケート元データ!$S$2:$S$1475,クロス集計結果一覧!AZ$3)+COUNTIFS(小学生・中学生アンケート元データ!$K$2:$K$1475,クロス集計結果一覧!$C16,小学生・中学生アンケート元データ!$T$2:$T$1475,クロス集計結果一覧!AZ$3)</f>
        <v>7</v>
      </c>
      <c r="BA16" s="16">
        <f>COUNTIFS(小学生・中学生アンケート元データ!$K$2:$K$1475,クロス集計結果一覧!$C16,小学生・中学生アンケート元データ!$R$2:$R$1475,クロス集計結果一覧!BA$3)+COUNTIFS(小学生・中学生アンケート元データ!$K$2:$K$1475,クロス集計結果一覧!$C16,小学生・中学生アンケート元データ!$S$2:$S$1475,クロス集計結果一覧!BA$3)+COUNTIFS(小学生・中学生アンケート元データ!$K$2:$K$1475,クロス集計結果一覧!$C16,小学生・中学生アンケート元データ!$T$2:$T$1475,クロス集計結果一覧!BA$3)</f>
        <v>24</v>
      </c>
      <c r="BB16" s="16">
        <f>COUNTIFS(小学生・中学生アンケート元データ!$K$2:$K$1475,クロス集計結果一覧!$C16,小学生・中学生アンケート元データ!$R$2:$R$1475,クロス集計結果一覧!BB$3)+COUNTIFS(小学生・中学生アンケート元データ!$K$2:$K$1475,クロス集計結果一覧!$C16,小学生・中学生アンケート元データ!$S$2:$S$1475,クロス集計結果一覧!BB$3)+COUNTIFS(小学生・中学生アンケート元データ!$K$2:$K$1475,クロス集計結果一覧!$C16,小学生・中学生アンケート元データ!$T$2:$T$1475,クロス集計結果一覧!BB$3)</f>
        <v>12</v>
      </c>
      <c r="BC16" s="16">
        <f>COUNTIFS(小学生・中学生アンケート元データ!$K$2:$K$1475,クロス集計結果一覧!$C16,小学生・中学生アンケート元データ!$R$2:$R$1475,クロス集計結果一覧!BC$3)+COUNTIFS(小学生・中学生アンケート元データ!$K$2:$K$1475,クロス集計結果一覧!$C16,小学生・中学生アンケート元データ!$S$2:$S$1475,クロス集計結果一覧!BC$3)+COUNTIFS(小学生・中学生アンケート元データ!$K$2:$K$1475,クロス集計結果一覧!$C16,小学生・中学生アンケート元データ!$T$2:$T$1475,クロス集計結果一覧!BC$3)</f>
        <v>9</v>
      </c>
      <c r="BD16" s="17">
        <f>COUNTIFS(小学生・中学生アンケート元データ!$K$2:$K$1475,クロス集計結果一覧!$C16,小学生・中学生アンケート元データ!$R$2:$R$1475,クロス集計結果一覧!BD$3)+COUNTIFS(小学生・中学生アンケート元データ!$K$2:$K$1475,クロス集計結果一覧!$C16,小学生・中学生アンケート元データ!$S$2:$S$1475,クロス集計結果一覧!BD$3)+COUNTIFS(小学生・中学生アンケート元データ!$K$2:$K$1475,クロス集計結果一覧!$C16,小学生・中学生アンケート元データ!$T$2:$T$1475,クロス集計結果一覧!BD$3)</f>
        <v>15</v>
      </c>
      <c r="BE16" s="15">
        <f>SUM(BF16:BR16)</f>
        <v>190</v>
      </c>
      <c r="BF16" s="16">
        <f>COUNTIFS(小学生・中学生アンケート元データ!$K$2:$K$1475,クロス集計結果一覧!$C16,小学生・中学生アンケート元データ!$U$2:$U$1475,クロス集計結果一覧!BF$3)+COUNTIFS(小学生・中学生アンケート元データ!$K$2:$K$1475,クロス集計結果一覧!$C16,小学生・中学生アンケート元データ!$V$2:$V$1475,クロス集計結果一覧!BF$3)</f>
        <v>66</v>
      </c>
      <c r="BG16" s="16">
        <f>COUNTIFS(小学生・中学生アンケート元データ!$K$2:$K$1475,クロス集計結果一覧!$C16,小学生・中学生アンケート元データ!$U$2:$U$1475,クロス集計結果一覧!BG$3)+COUNTIFS(小学生・中学生アンケート元データ!$K$2:$K$1475,クロス集計結果一覧!$C16,小学生・中学生アンケート元データ!$V$2:$V$1475,クロス集計結果一覧!BG$3)</f>
        <v>12</v>
      </c>
      <c r="BH16" s="16">
        <f>COUNTIFS(小学生・中学生アンケート元データ!$K$2:$K$1475,クロス集計結果一覧!$C16,小学生・中学生アンケート元データ!$U$2:$U$1475,クロス集計結果一覧!BH$3)+COUNTIFS(小学生・中学生アンケート元データ!$K$2:$K$1475,クロス集計結果一覧!$C16,小学生・中学生アンケート元データ!$V$2:$V$1475,クロス集計結果一覧!BH$3)</f>
        <v>6</v>
      </c>
      <c r="BI16" s="16">
        <f>COUNTIFS(小学生・中学生アンケート元データ!$K$2:$K$1475,クロス集計結果一覧!$C16,小学生・中学生アンケート元データ!$U$2:$U$1475,クロス集計結果一覧!BI$3)+COUNTIFS(小学生・中学生アンケート元データ!$K$2:$K$1475,クロス集計結果一覧!$C16,小学生・中学生アンケート元データ!$V$2:$V$1475,クロス集計結果一覧!BI$3)</f>
        <v>1</v>
      </c>
      <c r="BJ16" s="16">
        <f>COUNTIFS(小学生・中学生アンケート元データ!$K$2:$K$1475,クロス集計結果一覧!$C16,小学生・中学生アンケート元データ!$U$2:$U$1475,クロス集計結果一覧!BJ$3)+COUNTIFS(小学生・中学生アンケート元データ!$K$2:$K$1475,クロス集計結果一覧!$C16,小学生・中学生アンケート元データ!$V$2:$V$1475,クロス集計結果一覧!BJ$3)</f>
        <v>14</v>
      </c>
      <c r="BK16" s="16">
        <f>COUNTIFS(小学生・中学生アンケート元データ!$K$2:$K$1475,クロス集計結果一覧!$C16,小学生・中学生アンケート元データ!$U$2:$U$1475,クロス集計結果一覧!BK$3)+COUNTIFS(小学生・中学生アンケート元データ!$K$2:$K$1475,クロス集計結果一覧!$C16,小学生・中学生アンケート元データ!$V$2:$V$1475,クロス集計結果一覧!BK$3)</f>
        <v>6</v>
      </c>
      <c r="BL16" s="16">
        <f>COUNTIFS(小学生・中学生アンケート元データ!$K$2:$K$1475,クロス集計結果一覧!$C16,小学生・中学生アンケート元データ!$U$2:$U$1475,クロス集計結果一覧!BL$3)+COUNTIFS(小学生・中学生アンケート元データ!$K$2:$K$1475,クロス集計結果一覧!$C16,小学生・中学生アンケート元データ!$V$2:$V$1475,クロス集計結果一覧!BL$3)</f>
        <v>29</v>
      </c>
      <c r="BM16" s="16">
        <f>COUNTIFS(小学生・中学生アンケート元データ!$K$2:$K$1475,クロス集計結果一覧!$C16,小学生・中学生アンケート元データ!$U$2:$U$1475,クロス集計結果一覧!BM$3)+COUNTIFS(小学生・中学生アンケート元データ!$K$2:$K$1475,クロス集計結果一覧!$C16,小学生・中学生アンケート元データ!$V$2:$V$1475,クロス集計結果一覧!BM$3)</f>
        <v>9</v>
      </c>
      <c r="BN16" s="16">
        <f>COUNTIFS(小学生・中学生アンケート元データ!$K$2:$K$1475,クロス集計結果一覧!$C16,小学生・中学生アンケート元データ!$U$2:$U$1475,クロス集計結果一覧!BN$3)+COUNTIFS(小学生・中学生アンケート元データ!$K$2:$K$1475,クロス集計結果一覧!$C16,小学生・中学生アンケート元データ!$V$2:$V$1475,クロス集計結果一覧!BN$3)</f>
        <v>17</v>
      </c>
      <c r="BO16" s="16">
        <f>COUNTIFS(小学生・中学生アンケート元データ!$K$2:$K$1475,クロス集計結果一覧!$C16,小学生・中学生アンケート元データ!$U$2:$U$1475,クロス集計結果一覧!BO$3)+COUNTIFS(小学生・中学生アンケート元データ!$K$2:$K$1475,クロス集計結果一覧!$C16,小学生・中学生アンケート元データ!$V$2:$V$1475,クロス集計結果一覧!BO$3)</f>
        <v>2</v>
      </c>
      <c r="BP16" s="16">
        <f>COUNTIFS(小学生・中学生アンケート元データ!$K$2:$K$1475,クロス集計結果一覧!$C16,小学生・中学生アンケート元データ!$U$2:$U$1475,クロス集計結果一覧!BP$3)+COUNTIFS(小学生・中学生アンケート元データ!$K$2:$K$1475,クロス集計結果一覧!$C16,小学生・中学生アンケート元データ!$V$2:$V$1475,クロス集計結果一覧!BP$3)</f>
        <v>20</v>
      </c>
      <c r="BQ16" s="16">
        <f>COUNTIFS(小学生・中学生アンケート元データ!$K$2:$K$1475,クロス集計結果一覧!$C16,小学生・中学生アンケート元データ!$U$2:$U$1475,クロス集計結果一覧!BQ$3)+COUNTIFS(小学生・中学生アンケート元データ!$K$2:$K$1475,クロス集計結果一覧!$C16,小学生・中学生アンケート元データ!$V$2:$V$1475,クロス集計結果一覧!BQ$3)</f>
        <v>5</v>
      </c>
      <c r="BR16" s="17">
        <f>COUNTIFS(小学生・中学生アンケート元データ!$K$2:$K$1475,クロス集計結果一覧!$C16,小学生・中学生アンケート元データ!$U$2:$U$1475,"*その他*")+COUNTIFS(小学生・中学生アンケート元データ!$K$2:$K$1475,クロス集計結果一覧!$C16,小学生・中学生アンケート元データ!$V$2:$V$1475,"*その他*")</f>
        <v>3</v>
      </c>
      <c r="BS16" s="15">
        <f>SUM(BT16:CN16)</f>
        <v>269</v>
      </c>
      <c r="BT16" s="16">
        <f>COUNTIFS(小学生・中学生アンケート元データ!$K$2:$K$1475,クロス集計結果一覧!$C16,小学生・中学生アンケート元データ!$W$2:$W$1475,クロス集計結果一覧!BT$3)+COUNTIFS(小学生・中学生アンケート元データ!$K$2:$K$1475,クロス集計結果一覧!$C16,小学生・中学生アンケート元データ!$X$2:$X$1475,クロス集計結果一覧!BT$3)+COUNTIFS(小学生・中学生アンケート元データ!$K$2:$K$1475,クロス集計結果一覧!$C16,小学生・中学生アンケート元データ!$Y$2:$Y$1475,クロス集計結果一覧!BT$3)</f>
        <v>18</v>
      </c>
      <c r="BU16" s="16">
        <f>COUNTIFS(小学生・中学生アンケート元データ!$K$2:$K$1475,クロス集計結果一覧!$C16,小学生・中学生アンケート元データ!$W$2:$W$1475,クロス集計結果一覧!BU$3)+COUNTIFS(小学生・中学生アンケート元データ!$K$2:$K$1475,クロス集計結果一覧!$C16,小学生・中学生アンケート元データ!$X$2:$X$1475,クロス集計結果一覧!BU$3)+COUNTIFS(小学生・中学生アンケート元データ!$K$2:$K$1475,クロス集計結果一覧!$C16,小学生・中学生アンケート元データ!$Y$2:$Y$1475,クロス集計結果一覧!BU$3)</f>
        <v>51</v>
      </c>
      <c r="BV16" s="16">
        <f>COUNTIFS(小学生・中学生アンケート元データ!$K$2:$K$1475,クロス集計結果一覧!$C16,小学生・中学生アンケート元データ!$W$2:$W$1475,クロス集計結果一覧!BV$3)+COUNTIFS(小学生・中学生アンケート元データ!$K$2:$K$1475,クロス集計結果一覧!$C16,小学生・中学生アンケート元データ!$X$2:$X$1475,クロス集計結果一覧!BV$3)+COUNTIFS(小学生・中学生アンケート元データ!$K$2:$K$1475,クロス集計結果一覧!$C16,小学生・中学生アンケート元データ!$Y$2:$Y$1475,クロス集計結果一覧!BV$3)</f>
        <v>23</v>
      </c>
      <c r="BW16" s="16">
        <f>COUNTIFS(小学生・中学生アンケート元データ!$K$2:$K$1475,クロス集計結果一覧!$C16,小学生・中学生アンケート元データ!$W$2:$W$1475,クロス集計結果一覧!BW$3)+COUNTIFS(小学生・中学生アンケート元データ!$K$2:$K$1475,クロス集計結果一覧!$C16,小学生・中学生アンケート元データ!$X$2:$X$1475,クロス集計結果一覧!BW$3)+COUNTIFS(小学生・中学生アンケート元データ!$K$2:$K$1475,クロス集計結果一覧!$C16,小学生・中学生アンケート元データ!$Y$2:$Y$1475,クロス集計結果一覧!BW$3)</f>
        <v>17</v>
      </c>
      <c r="BX16" s="16">
        <f>COUNTIFS(小学生・中学生アンケート元データ!$K$2:$K$1475,クロス集計結果一覧!$C16,小学生・中学生アンケート元データ!$W$2:$W$1475,クロス集計結果一覧!BX$3)+COUNTIFS(小学生・中学生アンケート元データ!$K$2:$K$1475,クロス集計結果一覧!$C16,小学生・中学生アンケート元データ!$X$2:$X$1475,クロス集計結果一覧!BX$3)+COUNTIFS(小学生・中学生アンケート元データ!$K$2:$K$1475,クロス集計結果一覧!$C16,小学生・中学生アンケート元データ!$Y$2:$Y$1475,クロス集計結果一覧!BX$3)</f>
        <v>23</v>
      </c>
      <c r="BY16" s="16">
        <f>COUNTIFS(小学生・中学生アンケート元データ!$K$2:$K$1475,クロス集計結果一覧!$C16,小学生・中学生アンケート元データ!$W$2:$W$1475,クロス集計結果一覧!BY$3)+COUNTIFS(小学生・中学生アンケート元データ!$K$2:$K$1475,クロス集計結果一覧!$C16,小学生・中学生アンケート元データ!$X$2:$X$1475,クロス集計結果一覧!BY$3)+COUNTIFS(小学生・中学生アンケート元データ!$K$2:$K$1475,クロス集計結果一覧!$C16,小学生・中学生アンケート元データ!$Y$2:$Y$1475,クロス集計結果一覧!BY$3)</f>
        <v>28</v>
      </c>
      <c r="BZ16" s="16">
        <f>COUNTIFS(小学生・中学生アンケート元データ!$K$2:$K$1475,クロス集計結果一覧!$C16,小学生・中学生アンケート元データ!$W$2:$W$1475,クロス集計結果一覧!BZ$3)+COUNTIFS(小学生・中学生アンケート元データ!$K$2:$K$1475,クロス集計結果一覧!$C16,小学生・中学生アンケート元データ!$X$2:$X$1475,クロス集計結果一覧!BZ$3)+COUNTIFS(小学生・中学生アンケート元データ!$K$2:$K$1475,クロス集計結果一覧!$C16,小学生・中学生アンケート元データ!$Y$2:$Y$1475,クロス集計結果一覧!BZ$3)</f>
        <v>25</v>
      </c>
      <c r="CA16" s="16">
        <f>COUNTIFS(小学生・中学生アンケート元データ!$K$2:$K$1475,クロス集計結果一覧!$C16,小学生・中学生アンケート元データ!$W$2:$W$1475,クロス集計結果一覧!CA$3)+COUNTIFS(小学生・中学生アンケート元データ!$K$2:$K$1475,クロス集計結果一覧!$C16,小学生・中学生アンケート元データ!$X$2:$X$1475,クロス集計結果一覧!CA$3)+COUNTIFS(小学生・中学生アンケート元データ!$K$2:$K$1475,クロス集計結果一覧!$C16,小学生・中学生アンケート元データ!$Y$2:$Y$1475,クロス集計結果一覧!CA$3)</f>
        <v>8</v>
      </c>
      <c r="CB16" s="16">
        <f>COUNTIFS(小学生・中学生アンケート元データ!$K$2:$K$1475,クロス集計結果一覧!$C16,小学生・中学生アンケート元データ!$W$2:$W$1475,クロス集計結果一覧!CB$3)+COUNTIFS(小学生・中学生アンケート元データ!$K$2:$K$1475,クロス集計結果一覧!$C16,小学生・中学生アンケート元データ!$X$2:$X$1475,クロス集計結果一覧!CB$3)+COUNTIFS(小学生・中学生アンケート元データ!$K$2:$K$1475,クロス集計結果一覧!$C16,小学生・中学生アンケート元データ!$Y$2:$Y$1475,クロス集計結果一覧!CB$3)</f>
        <v>9</v>
      </c>
      <c r="CC16" s="16">
        <f>COUNTIFS(小学生・中学生アンケート元データ!$K$2:$K$1475,クロス集計結果一覧!$C16,小学生・中学生アンケート元データ!$W$2:$W$1475,クロス集計結果一覧!CC$3)+COUNTIFS(小学生・中学生アンケート元データ!$K$2:$K$1475,クロス集計結果一覧!$C16,小学生・中学生アンケート元データ!$X$2:$X$1475,クロス集計結果一覧!CC$3)+COUNTIFS(小学生・中学生アンケート元データ!$K$2:$K$1475,クロス集計結果一覧!$C16,小学生・中学生アンケート元データ!$Y$2:$Y$1475,クロス集計結果一覧!CC$3)</f>
        <v>7</v>
      </c>
      <c r="CD16" s="16">
        <f>COUNTIFS(小学生・中学生アンケート元データ!$K$2:$K$1475,クロス集計結果一覧!$C16,小学生・中学生アンケート元データ!$W$2:$W$1475,クロス集計結果一覧!CD$3)+COUNTIFS(小学生・中学生アンケート元データ!$K$2:$K$1475,クロス集計結果一覧!$C16,小学生・中学生アンケート元データ!$X$2:$X$1475,クロス集計結果一覧!CD$3)+COUNTIFS(小学生・中学生アンケート元データ!$K$2:$K$1475,クロス集計結果一覧!$C16,小学生・中学生アンケート元データ!$Y$2:$Y$1475,クロス集計結果一覧!CD$3)</f>
        <v>13</v>
      </c>
      <c r="CE16" s="16">
        <f>COUNTIFS(小学生・中学生アンケート元データ!$K$2:$K$1475,クロス集計結果一覧!$C16,小学生・中学生アンケート元データ!$W$2:$W$1475,クロス集計結果一覧!CE$3)+COUNTIFS(小学生・中学生アンケート元データ!$K$2:$K$1475,クロス集計結果一覧!$C16,小学生・中学生アンケート元データ!$X$2:$X$1475,クロス集計結果一覧!CE$3)+COUNTIFS(小学生・中学生アンケート元データ!$K$2:$K$1475,クロス集計結果一覧!$C16,小学生・中学生アンケート元データ!$Y$2:$Y$1475,クロス集計結果一覧!CE$3)</f>
        <v>3</v>
      </c>
      <c r="CF16" s="16">
        <f>COUNTIFS(小学生・中学生アンケート元データ!$K$2:$K$1475,クロス集計結果一覧!$C16,小学生・中学生アンケート元データ!$W$2:$W$1475,クロス集計結果一覧!CF$3)+COUNTIFS(小学生・中学生アンケート元データ!$K$2:$K$1475,クロス集計結果一覧!$C16,小学生・中学生アンケート元データ!$X$2:$X$1475,クロス集計結果一覧!CF$3)+COUNTIFS(小学生・中学生アンケート元データ!$K$2:$K$1475,クロス集計結果一覧!$C16,小学生・中学生アンケート元データ!$Y$2:$Y$1475,クロス集計結果一覧!CF$3)</f>
        <v>1</v>
      </c>
      <c r="CG16" s="16">
        <f>COUNTIFS(小学生・中学生アンケート元データ!$K$2:$K$1475,クロス集計結果一覧!$C16,小学生・中学生アンケート元データ!$W$2:$W$1475,クロス集計結果一覧!CG$3)+COUNTIFS(小学生・中学生アンケート元データ!$K$2:$K$1475,クロス集計結果一覧!$C16,小学生・中学生アンケート元データ!$X$2:$X$1475,クロス集計結果一覧!CG$3)+COUNTIFS(小学生・中学生アンケート元データ!$K$2:$K$1475,クロス集計結果一覧!$C16,小学生・中学生アンケート元データ!$Y$2:$Y$1475,クロス集計結果一覧!CG$3)</f>
        <v>16</v>
      </c>
      <c r="CH16" s="16">
        <f>COUNTIFS(小学生・中学生アンケート元データ!$K$2:$K$1475,クロス集計結果一覧!$C16,小学生・中学生アンケート元データ!$W$2:$W$1475,クロス集計結果一覧!CH$3)+COUNTIFS(小学生・中学生アンケート元データ!$K$2:$K$1475,クロス集計結果一覧!$C16,小学生・中学生アンケート元データ!$X$2:$X$1475,クロス集計結果一覧!CH$3)+COUNTIFS(小学生・中学生アンケート元データ!$K$2:$K$1475,クロス集計結果一覧!$C16,小学生・中学生アンケート元データ!$Y$2:$Y$1475,クロス集計結果一覧!CH$3)</f>
        <v>8</v>
      </c>
      <c r="CI16" s="16">
        <f>COUNTIFS(小学生・中学生アンケート元データ!$K$2:$K$1475,クロス集計結果一覧!$C16,小学生・中学生アンケート元データ!$W$2:$W$1475,クロス集計結果一覧!CI$3)+COUNTIFS(小学生・中学生アンケート元データ!$K$2:$K$1475,クロス集計結果一覧!$C16,小学生・中学生アンケート元データ!$X$2:$X$1475,クロス集計結果一覧!CI$3)+COUNTIFS(小学生・中学生アンケート元データ!$K$2:$K$1475,クロス集計結果一覧!$C16,小学生・中学生アンケート元データ!$Y$2:$Y$1475,クロス集計結果一覧!CI$3)</f>
        <v>3</v>
      </c>
      <c r="CJ16" s="16">
        <f>COUNTIFS(小学生・中学生アンケート元データ!$K$2:$K$1475,クロス集計結果一覧!$C16,小学生・中学生アンケート元データ!$W$2:$W$1475,クロス集計結果一覧!CJ$3)+COUNTIFS(小学生・中学生アンケート元データ!$K$2:$K$1475,クロス集計結果一覧!$C16,小学生・中学生アンケート元データ!$X$2:$X$1475,クロス集計結果一覧!CJ$3)+COUNTIFS(小学生・中学生アンケート元データ!$K$2:$K$1475,クロス集計結果一覧!$C16,小学生・中学生アンケート元データ!$Y$2:$Y$1475,クロス集計結果一覧!CJ$3)</f>
        <v>8</v>
      </c>
      <c r="CK16" s="16">
        <f>COUNTIFS(小学生・中学生アンケート元データ!$K$2:$K$1475,クロス集計結果一覧!$C16,小学生・中学生アンケート元データ!$W$2:$W$1475,クロス集計結果一覧!CK$3)+COUNTIFS(小学生・中学生アンケート元データ!$K$2:$K$1475,クロス集計結果一覧!$C16,小学生・中学生アンケート元データ!$X$2:$X$1475,クロス集計結果一覧!CK$3)+COUNTIFS(小学生・中学生アンケート元データ!$K$2:$K$1475,クロス集計結果一覧!$C16,小学生・中学生アンケート元データ!$Y$2:$Y$1475,クロス集計結果一覧!CK$3)</f>
        <v>3</v>
      </c>
      <c r="CL16" s="16">
        <f>COUNTIFS(小学生・中学生アンケート元データ!$K$2:$K$1475,クロス集計結果一覧!$C16,小学生・中学生アンケート元データ!$W$2:$W$1475,クロス集計結果一覧!CL$3)+COUNTIFS(小学生・中学生アンケート元データ!$K$2:$K$1475,クロス集計結果一覧!$C16,小学生・中学生アンケート元データ!$X$2:$X$1475,クロス集計結果一覧!CL$3)+COUNTIFS(小学生・中学生アンケート元データ!$K$2:$K$1475,クロス集計結果一覧!$C16,小学生・中学生アンケート元データ!$Y$2:$Y$1475,クロス集計結果一覧!CL$3)</f>
        <v>1</v>
      </c>
      <c r="CM16" s="16">
        <f>COUNTIFS(小学生・中学生アンケート元データ!$K$2:$K$1475,クロス集計結果一覧!$C16,小学生・中学生アンケート元データ!$W$2:$W$1475,クロス集計結果一覧!CM$3)+COUNTIFS(小学生・中学生アンケート元データ!$K$2:$K$1475,クロス集計結果一覧!$C16,小学生・中学生アンケート元データ!$X$2:$X$1475,クロス集計結果一覧!CM$3)+COUNTIFS(小学生・中学生アンケート元データ!$K$2:$K$1475,クロス集計結果一覧!$C16,小学生・中学生アンケート元データ!$Y$2:$Y$1475,クロス集計結果一覧!CM$3)</f>
        <v>2</v>
      </c>
      <c r="CN16" s="16">
        <f>COUNTIFS(小学生・中学生アンケート元データ!$K$2:$K$1475,クロス集計結果一覧!$C16,小学生・中学生アンケート元データ!$W$2:$W$1475,"*その他*")+COUNTIFS(小学生・中学生アンケート元データ!$K$2:$K$1475,クロス集計結果一覧!$C16,小学生・中学生アンケート元データ!$X$2:$X$1475,"*その他*")+COUNTIFS(小学生・中学生アンケート元データ!$K$2:$K$1475,クロス集計結果一覧!$C16,小学生・中学生アンケート元データ!$Y$2:$Y$1475,"*その他*")</f>
        <v>2</v>
      </c>
      <c r="CO16" s="15">
        <f>SUM(CP16:CR16)</f>
        <v>106</v>
      </c>
      <c r="CP16" s="16">
        <f>COUNTIFS(小学生・中学生アンケート元データ!$Z$2:$Z$1475,CP$3,小学生・中学生アンケート元データ!$K$2:$K$1475,クロス集計結果一覧!$C16)</f>
        <v>90</v>
      </c>
      <c r="CQ16" s="16">
        <f>COUNTIFS(小学生・中学生アンケート元データ!$Z$2:$Z$1475,"知らない　→自由記述へ",小学生・中学生アンケート元データ!$K$2:$K$1475,クロス集計結果一覧!$C16)</f>
        <v>15</v>
      </c>
      <c r="CR16" s="17">
        <f>COUNTIFS(小学生・中学生アンケート元データ!$Z$2:$Z$1475,"",小学生・中学生アンケート元データ!$K$2:$K$1475,クロス集計結果一覧!$C16)</f>
        <v>1</v>
      </c>
      <c r="CS16" s="15">
        <f>SUM(CT16:CU16)</f>
        <v>90</v>
      </c>
      <c r="CT16" s="16">
        <f>COUNTIFS(小学生・中学生アンケート元データ!$AA$2:$AA$1475,CT$3,小学生・中学生アンケート元データ!$K$2:$K$1475,クロス集計結果一覧!$C16)</f>
        <v>52</v>
      </c>
      <c r="CU16" s="17">
        <f>COUNTIFS(小学生・中学生アンケート元データ!$AA$2:$AA$1475,"行動していない　→自由記述へ",小学生・中学生アンケート元データ!$K$2:$K$1475,クロス集計結果一覧!$C16)</f>
        <v>38</v>
      </c>
      <c r="CV16" s="15">
        <f>SUM(CW16:DN16)</f>
        <v>148</v>
      </c>
      <c r="CW16" s="16">
        <f>COUNTIF(SDGs集計用!$C$969:$Y$1074,クロス集計結果一覧!CW$3)</f>
        <v>6</v>
      </c>
      <c r="CX16" s="16">
        <f>COUNTIF(SDGs集計用!$C$969:$Y$1074,クロス集計結果一覧!CX$3)</f>
        <v>10</v>
      </c>
      <c r="CY16" s="16">
        <f>COUNTIF(SDGs集計用!$C$969:$Y$1074,クロス集計結果一覧!CY$3)</f>
        <v>5</v>
      </c>
      <c r="CZ16" s="16">
        <f>COUNTIF(SDGs集計用!$C$969:$Y$1074,クロス集計結果一覧!CZ$3)</f>
        <v>4</v>
      </c>
      <c r="DA16" s="16">
        <f>COUNTIF(SDGs集計用!$C$969:$Y$1074,クロス集計結果一覧!DA$3)</f>
        <v>6</v>
      </c>
      <c r="DB16" s="16">
        <f>COUNTIF(SDGs集計用!$C$969:$Y$1074,クロス集計結果一覧!DB$3)</f>
        <v>12</v>
      </c>
      <c r="DC16" s="16">
        <f>COUNTIF(SDGs集計用!$C$969:$Y$1074,クロス集計結果一覧!DC$3)</f>
        <v>9</v>
      </c>
      <c r="DD16" s="16">
        <f>COUNTIF(SDGs集計用!$C$969:$Y$1074,クロス集計結果一覧!DD$3)</f>
        <v>1</v>
      </c>
      <c r="DE16" s="16">
        <f>COUNTIF(SDGs集計用!$C$969:$Y$1074,クロス集計結果一覧!DE$3)</f>
        <v>1</v>
      </c>
      <c r="DF16" s="16">
        <f>COUNTIF(SDGs集計用!$C$969:$Y$1074,クロス集計結果一覧!DF$3)</f>
        <v>4</v>
      </c>
      <c r="DG16" s="16">
        <f>COUNTIF(SDGs集計用!$C$969:$Y$1074,クロス集計結果一覧!DG$3)</f>
        <v>16</v>
      </c>
      <c r="DH16" s="16">
        <f>COUNTIF(SDGs集計用!$C$969:$Y$1074,クロス集計結果一覧!DH$3)</f>
        <v>14</v>
      </c>
      <c r="DI16" s="16">
        <f>COUNTIF(SDGs集計用!$C$969:$Y$1074,クロス集計結果一覧!DI$3)</f>
        <v>6</v>
      </c>
      <c r="DJ16" s="16">
        <f>COUNTIF(SDGs集計用!$C$969:$Y$1074,クロス集計結果一覧!DJ$3)</f>
        <v>19</v>
      </c>
      <c r="DK16" s="16">
        <f>COUNTIF(SDGs集計用!$C$969:$Y$1074,クロス集計結果一覧!DK$3)</f>
        <v>20</v>
      </c>
      <c r="DL16" s="16">
        <f>COUNTIF(SDGs集計用!$C$969:$Y$1074,クロス集計結果一覧!DL$3)</f>
        <v>6</v>
      </c>
      <c r="DM16" s="16">
        <f>COUNTIF(SDGs集計用!$C$969:$Y$1074,クロス集計結果一覧!DM$3)</f>
        <v>1</v>
      </c>
      <c r="DN16" s="17">
        <f>COUNTIF(SDGs集計用!$C$969:$Y$1074,クロス集計結果一覧!DN$3)</f>
        <v>8</v>
      </c>
    </row>
    <row r="17" spans="2:118" x14ac:dyDescent="0.4">
      <c r="B17" s="18"/>
      <c r="C17" s="9"/>
      <c r="D17" s="10">
        <f t="shared" si="212"/>
        <v>100</v>
      </c>
      <c r="E17" s="11">
        <f>E16/$D16*100</f>
        <v>36.79245283018868</v>
      </c>
      <c r="F17" s="11">
        <f t="shared" ref="F17" si="520">F16/$D16*100</f>
        <v>32.075471698113205</v>
      </c>
      <c r="G17" s="11">
        <f t="shared" ref="G17" si="521">G16/$D16*100</f>
        <v>25.471698113207548</v>
      </c>
      <c r="H17" s="11">
        <f t="shared" ref="H17" si="522">H16/$D16*100</f>
        <v>4.716981132075472</v>
      </c>
      <c r="I17" s="11">
        <f t="shared" ref="I17" si="523">I16/$D16*100</f>
        <v>0.94339622641509435</v>
      </c>
      <c r="J17" s="12">
        <f t="shared" ref="J17" si="524">J16/$D16*100</f>
        <v>0</v>
      </c>
      <c r="K17" s="10">
        <f t="shared" si="107"/>
        <v>100.00000000000001</v>
      </c>
      <c r="L17" s="11">
        <f t="shared" ref="L17" si="525">L16/$D16*100</f>
        <v>30.188679245283019</v>
      </c>
      <c r="M17" s="11">
        <f t="shared" ref="M17" si="526">M16/$D16*100</f>
        <v>38.679245283018872</v>
      </c>
      <c r="N17" s="11">
        <f t="shared" ref="N17" si="527">N16/$D16*100</f>
        <v>10.377358490566039</v>
      </c>
      <c r="O17" s="11">
        <f t="shared" ref="O17" si="528">O16/$D16*100</f>
        <v>7.5471698113207548</v>
      </c>
      <c r="P17" s="11">
        <f t="shared" ref="P17" si="529">P16/$D16*100</f>
        <v>13.20754716981132</v>
      </c>
      <c r="Q17" s="12">
        <f t="shared" ref="Q17" si="530">Q16/$D16*100</f>
        <v>0</v>
      </c>
      <c r="R17" s="10">
        <f>SUM(S17:U17)</f>
        <v>100</v>
      </c>
      <c r="S17" s="11">
        <f t="shared" ref="S17" si="531">S16/$D16*100</f>
        <v>43.39622641509434</v>
      </c>
      <c r="T17" s="11">
        <f t="shared" ref="T17" si="532">T16/$D16*100</f>
        <v>56.60377358490566</v>
      </c>
      <c r="U17" s="12">
        <f t="shared" ref="U17" si="533">U16/$D16*100</f>
        <v>0</v>
      </c>
      <c r="V17" s="10">
        <f t="shared" si="108"/>
        <v>100</v>
      </c>
      <c r="W17" s="11">
        <f>W16/$V16*100</f>
        <v>0</v>
      </c>
      <c r="X17" s="11">
        <f t="shared" ref="X17" si="534">X16/$V16*100</f>
        <v>58.695652173913047</v>
      </c>
      <c r="Y17" s="11">
        <f t="shared" ref="Y17" si="535">Y16/$V16*100</f>
        <v>8.695652173913043</v>
      </c>
      <c r="Z17" s="11">
        <f t="shared" ref="Z17" si="536">Z16/$V16*100</f>
        <v>4.3478260869565215</v>
      </c>
      <c r="AA17" s="11">
        <f t="shared" ref="AA17" si="537">AA16/$V16*100</f>
        <v>10.869565217391305</v>
      </c>
      <c r="AB17" s="11">
        <f t="shared" ref="AB17" si="538">AB16/$V16*100</f>
        <v>17.391304347826086</v>
      </c>
      <c r="AC17" s="11">
        <f t="shared" ref="AC17" si="539">AC16/$V16*100</f>
        <v>0</v>
      </c>
      <c r="AD17" s="10">
        <f>SUM(AE17:AK17)</f>
        <v>100</v>
      </c>
      <c r="AE17" s="11">
        <f>AE16/$AD16*100</f>
        <v>21.666666666666668</v>
      </c>
      <c r="AF17" s="11">
        <f t="shared" ref="AF17" si="540">AF16/$AD16*100</f>
        <v>25</v>
      </c>
      <c r="AG17" s="11">
        <f t="shared" ref="AG17" si="541">AG16/$AD16*100</f>
        <v>25</v>
      </c>
      <c r="AH17" s="11">
        <f t="shared" ref="AH17" si="542">AH16/$AD16*100</f>
        <v>8.3333333333333321</v>
      </c>
      <c r="AI17" s="11">
        <f t="shared" ref="AI17" si="543">AI16/$AD16*100</f>
        <v>5</v>
      </c>
      <c r="AJ17" s="11">
        <f t="shared" ref="AJ17" si="544">AJ16/$AD16*100</f>
        <v>6.666666666666667</v>
      </c>
      <c r="AK17" s="11">
        <f t="shared" ref="AK17" si="545">AK16/$AD16*100</f>
        <v>8.3333333333333321</v>
      </c>
      <c r="AL17" s="10">
        <f t="shared" si="110"/>
        <v>100</v>
      </c>
      <c r="AM17" s="11">
        <f t="shared" ref="AM17" si="546">AM16/$AL16*100</f>
        <v>8.3636363636363633</v>
      </c>
      <c r="AN17" s="11">
        <f t="shared" ref="AN17" si="547">AN16/$AL16*100</f>
        <v>6.9090909090909092</v>
      </c>
      <c r="AO17" s="11">
        <f t="shared" ref="AO17" si="548">AO16/$AL16*100</f>
        <v>10.909090909090908</v>
      </c>
      <c r="AP17" s="11">
        <f t="shared" ref="AP17" si="549">AP16/$AL16*100</f>
        <v>17.09090909090909</v>
      </c>
      <c r="AQ17" s="11">
        <f t="shared" ref="AQ17" si="550">AQ16/$AL16*100</f>
        <v>4.3636363636363642</v>
      </c>
      <c r="AR17" s="11">
        <f t="shared" ref="AR17" si="551">AR16/$AL16*100</f>
        <v>8.3636363636363633</v>
      </c>
      <c r="AS17" s="11">
        <f t="shared" ref="AS17" si="552">AS16/$AL16*100</f>
        <v>6.9090909090909092</v>
      </c>
      <c r="AT17" s="11">
        <f t="shared" ref="AT17" si="553">AT16/$AL16*100</f>
        <v>1.4545454545454546</v>
      </c>
      <c r="AU17" s="11">
        <f t="shared" ref="AU17" si="554">AU16/$AL16*100</f>
        <v>1.8181818181818181</v>
      </c>
      <c r="AV17" s="11">
        <f t="shared" ref="AV17" si="555">AV16/$AL16*100</f>
        <v>4</v>
      </c>
      <c r="AW17" s="11">
        <f t="shared" ref="AW17" si="556">AW16/$AL16*100</f>
        <v>0.72727272727272729</v>
      </c>
      <c r="AX17" s="11">
        <f t="shared" ref="AX17" si="557">AX16/$AL16*100</f>
        <v>4.7272727272727275</v>
      </c>
      <c r="AY17" s="11">
        <f t="shared" ref="AY17" si="558">AY16/$AL16*100</f>
        <v>0</v>
      </c>
      <c r="AZ17" s="11">
        <f t="shared" ref="AZ17" si="559">AZ16/$AL16*100</f>
        <v>2.5454545454545454</v>
      </c>
      <c r="BA17" s="11">
        <f t="shared" ref="BA17" si="560">BA16/$AL16*100</f>
        <v>8.7272727272727284</v>
      </c>
      <c r="BB17" s="11">
        <f t="shared" ref="BB17" si="561">BB16/$AL16*100</f>
        <v>4.3636363636363642</v>
      </c>
      <c r="BC17" s="11">
        <f t="shared" ref="BC17" si="562">BC16/$AL16*100</f>
        <v>3.2727272727272729</v>
      </c>
      <c r="BD17" s="12">
        <f t="shared" ref="BD17" si="563">BD16/$AL16*100</f>
        <v>5.4545454545454541</v>
      </c>
      <c r="BE17" s="10">
        <f>SUM(BF17:BR17)</f>
        <v>100</v>
      </c>
      <c r="BF17" s="11">
        <f t="shared" ref="BF17" si="564">BF16/$BE16*100</f>
        <v>34.736842105263158</v>
      </c>
      <c r="BG17" s="11">
        <f t="shared" ref="BG17" si="565">BG16/$BE16*100</f>
        <v>6.3157894736842106</v>
      </c>
      <c r="BH17" s="11">
        <f t="shared" ref="BH17" si="566">BH16/$BE16*100</f>
        <v>3.1578947368421053</v>
      </c>
      <c r="BI17" s="11">
        <f t="shared" ref="BI17" si="567">BI16/$BE16*100</f>
        <v>0.52631578947368418</v>
      </c>
      <c r="BJ17" s="11">
        <f t="shared" ref="BJ17" si="568">BJ16/$BE16*100</f>
        <v>7.3684210526315779</v>
      </c>
      <c r="BK17" s="11">
        <f t="shared" ref="BK17" si="569">BK16/$BE16*100</f>
        <v>3.1578947368421053</v>
      </c>
      <c r="BL17" s="11">
        <f t="shared" ref="BL17" si="570">BL16/$BE16*100</f>
        <v>15.263157894736842</v>
      </c>
      <c r="BM17" s="11">
        <f t="shared" ref="BM17" si="571">BM16/$BE16*100</f>
        <v>4.7368421052631584</v>
      </c>
      <c r="BN17" s="11">
        <f t="shared" ref="BN17" si="572">BN16/$BE16*100</f>
        <v>8.9473684210526319</v>
      </c>
      <c r="BO17" s="11">
        <f t="shared" ref="BO17" si="573">BO16/$BE16*100</f>
        <v>1.0526315789473684</v>
      </c>
      <c r="BP17" s="11">
        <f t="shared" ref="BP17" si="574">BP16/$BE16*100</f>
        <v>10.526315789473683</v>
      </c>
      <c r="BQ17" s="11">
        <f t="shared" ref="BQ17" si="575">BQ16/$BE16*100</f>
        <v>2.6315789473684208</v>
      </c>
      <c r="BR17" s="12">
        <f t="shared" ref="BR17" si="576">BR16/$BE16*100</f>
        <v>1.5789473684210527</v>
      </c>
      <c r="BS17" s="10">
        <f>SUM(BT17:CN17)</f>
        <v>100.00000000000001</v>
      </c>
      <c r="BT17" s="11">
        <f t="shared" ref="BT17" si="577">BT16/$BS16*100</f>
        <v>6.6914498141263934</v>
      </c>
      <c r="BU17" s="11">
        <f t="shared" ref="BU17" si="578">BU16/$BS16*100</f>
        <v>18.959107806691449</v>
      </c>
      <c r="BV17" s="11">
        <f t="shared" ref="BV17" si="579">BV16/$BS16*100</f>
        <v>8.5501858736059475</v>
      </c>
      <c r="BW17" s="11">
        <f t="shared" ref="BW17" si="580">BW16/$BS16*100</f>
        <v>6.3197026022304827</v>
      </c>
      <c r="BX17" s="11">
        <f t="shared" ref="BX17" si="581">BX16/$BS16*100</f>
        <v>8.5501858736059475</v>
      </c>
      <c r="BY17" s="11">
        <f t="shared" ref="BY17" si="582">BY16/$BS16*100</f>
        <v>10.408921933085502</v>
      </c>
      <c r="BZ17" s="11">
        <f t="shared" ref="BZ17" si="583">BZ16/$BS16*100</f>
        <v>9.2936802973977688</v>
      </c>
      <c r="CA17" s="11">
        <f t="shared" ref="CA17" si="584">CA16/$BS16*100</f>
        <v>2.9739776951672861</v>
      </c>
      <c r="CB17" s="11">
        <f t="shared" ref="CB17" si="585">CB16/$BS16*100</f>
        <v>3.3457249070631967</v>
      </c>
      <c r="CC17" s="11">
        <f t="shared" ref="CC17" si="586">CC16/$BS16*100</f>
        <v>2.6022304832713754</v>
      </c>
      <c r="CD17" s="11">
        <f t="shared" ref="CD17" si="587">CD16/$BS16*100</f>
        <v>4.8327137546468402</v>
      </c>
      <c r="CE17" s="11">
        <f t="shared" ref="CE17" si="588">CE16/$BS16*100</f>
        <v>1.1152416356877324</v>
      </c>
      <c r="CF17" s="11">
        <f t="shared" ref="CF17" si="589">CF16/$BS16*100</f>
        <v>0.37174721189591076</v>
      </c>
      <c r="CG17" s="11">
        <f t="shared" ref="CG17" si="590">CG16/$BS16*100</f>
        <v>5.9479553903345721</v>
      </c>
      <c r="CH17" s="11">
        <f t="shared" ref="CH17" si="591">CH16/$BS16*100</f>
        <v>2.9739776951672861</v>
      </c>
      <c r="CI17" s="11">
        <f t="shared" ref="CI17" si="592">CI16/$BS16*100</f>
        <v>1.1152416356877324</v>
      </c>
      <c r="CJ17" s="11">
        <f t="shared" ref="CJ17" si="593">CJ16/$BS16*100</f>
        <v>2.9739776951672861</v>
      </c>
      <c r="CK17" s="11">
        <f t="shared" ref="CK17" si="594">CK16/$BS16*100</f>
        <v>1.1152416356877324</v>
      </c>
      <c r="CL17" s="11">
        <f t="shared" ref="CL17" si="595">CL16/$BS16*100</f>
        <v>0.37174721189591076</v>
      </c>
      <c r="CM17" s="11">
        <f t="shared" ref="CM17" si="596">CM16/$BS16*100</f>
        <v>0.74349442379182151</v>
      </c>
      <c r="CN17" s="11">
        <f t="shared" ref="CN17" si="597">CN16/$BS16*100</f>
        <v>0.74349442379182151</v>
      </c>
      <c r="CO17" s="10">
        <f>SUM(CP17:CR17)</f>
        <v>99.999999999999986</v>
      </c>
      <c r="CP17" s="11">
        <f t="shared" ref="CP17:CP25" si="598">CP16/$D16*100</f>
        <v>84.905660377358487</v>
      </c>
      <c r="CQ17" s="11">
        <f t="shared" ref="CQ17" si="599">CQ16/$D16*100</f>
        <v>14.150943396226415</v>
      </c>
      <c r="CR17" s="12">
        <f t="shared" ref="CR17" si="600">CR16/$D16*100</f>
        <v>0.94339622641509435</v>
      </c>
      <c r="CS17" s="10">
        <f>SUM(CT17:CU17)</f>
        <v>100</v>
      </c>
      <c r="CT17" s="11">
        <f t="shared" ref="CT17:CT25" si="601">CT16/$CS16*100</f>
        <v>57.777777777777771</v>
      </c>
      <c r="CU17" s="11">
        <f t="shared" ref="CU17:CU25" si="602">CU16/$CS16*100</f>
        <v>42.222222222222221</v>
      </c>
      <c r="CV17" s="10">
        <f>SUM(CW17:DN17)</f>
        <v>100</v>
      </c>
      <c r="CW17" s="11">
        <f t="shared" ref="CW17:CW25" si="603">CW16/$CV16*100</f>
        <v>4.0540540540540544</v>
      </c>
      <c r="CX17" s="11">
        <f t="shared" ref="CX17:CX25" si="604">CX16/$CV16*100</f>
        <v>6.756756756756757</v>
      </c>
      <c r="CY17" s="11">
        <f t="shared" ref="CY17:CY25" si="605">CY16/$CV16*100</f>
        <v>3.3783783783783785</v>
      </c>
      <c r="CZ17" s="11">
        <f t="shared" ref="CZ17:CZ25" si="606">CZ16/$CV16*100</f>
        <v>2.7027027027027026</v>
      </c>
      <c r="DA17" s="11">
        <f t="shared" ref="DA17:DA25" si="607">DA16/$CV16*100</f>
        <v>4.0540540540540544</v>
      </c>
      <c r="DB17" s="11">
        <f t="shared" ref="DB17:DB25" si="608">DB16/$CV16*100</f>
        <v>8.1081081081081088</v>
      </c>
      <c r="DC17" s="11">
        <f t="shared" ref="DC17:DC25" si="609">DC16/$CV16*100</f>
        <v>6.0810810810810816</v>
      </c>
      <c r="DD17" s="11">
        <f t="shared" ref="DD17:DD25" si="610">DD16/$CV16*100</f>
        <v>0.67567567567567566</v>
      </c>
      <c r="DE17" s="11">
        <f t="shared" ref="DE17:DE25" si="611">DE16/$CV16*100</f>
        <v>0.67567567567567566</v>
      </c>
      <c r="DF17" s="11">
        <f t="shared" ref="DF17:DF25" si="612">DF16/$CV16*100</f>
        <v>2.7027027027027026</v>
      </c>
      <c r="DG17" s="11">
        <f t="shared" ref="DG17:DG25" si="613">DG16/$CV16*100</f>
        <v>10.810810810810811</v>
      </c>
      <c r="DH17" s="11">
        <f t="shared" ref="DH17:DH25" si="614">DH16/$CV16*100</f>
        <v>9.4594594594594597</v>
      </c>
      <c r="DI17" s="11">
        <f t="shared" ref="DI17:DI25" si="615">DI16/$CV16*100</f>
        <v>4.0540540540540544</v>
      </c>
      <c r="DJ17" s="11">
        <f t="shared" ref="DJ17:DJ25" si="616">DJ16/$CV16*100</f>
        <v>12.837837837837837</v>
      </c>
      <c r="DK17" s="11">
        <f t="shared" ref="DK17:DK25" si="617">DK16/$CV16*100</f>
        <v>13.513513513513514</v>
      </c>
      <c r="DL17" s="11">
        <f t="shared" ref="DL17:DL25" si="618">DL16/$CV16*100</f>
        <v>4.0540540540540544</v>
      </c>
      <c r="DM17" s="11">
        <f t="shared" ref="DM17:DM25" si="619">DM16/$CV16*100</f>
        <v>0.67567567567567566</v>
      </c>
      <c r="DN17" s="12">
        <f t="shared" ref="DN17:DN25" si="620">DN16/$CV16*100</f>
        <v>5.4054054054054053</v>
      </c>
    </row>
    <row r="18" spans="2:118" x14ac:dyDescent="0.4">
      <c r="B18" s="18"/>
      <c r="C18" s="14" t="s">
        <v>1482</v>
      </c>
      <c r="D18" s="15">
        <f t="shared" si="212"/>
        <v>170</v>
      </c>
      <c r="E18" s="16">
        <f>COUNTIFS(小学生・中学生アンケート元データ!$M$2:$M$1475,クロス集計結果一覧!E$3,小学生・中学生アンケート元データ!$K$2:$K$1475,クロス集計結果一覧!$C18)</f>
        <v>58</v>
      </c>
      <c r="F18" s="16">
        <f>COUNTIFS(小学生・中学生アンケート元データ!$M$2:$M$1475,クロス集計結果一覧!F$3,小学生・中学生アンケート元データ!$K$2:$K$1475,クロス集計結果一覧!$C18)</f>
        <v>56</v>
      </c>
      <c r="G18" s="16">
        <f>COUNTIFS(小学生・中学生アンケート元データ!$M$2:$M$1475,クロス集計結果一覧!G$3,小学生・中学生アンケート元データ!$K$2:$K$1475,クロス集計結果一覧!$C18)</f>
        <v>46</v>
      </c>
      <c r="H18" s="16">
        <f>COUNTIFS(小学生・中学生アンケート元データ!$M$2:$M$1475,クロス集計結果一覧!H$3,小学生・中学生アンケート元データ!$K$2:$K$1475,クロス集計結果一覧!$C18)</f>
        <v>10</v>
      </c>
      <c r="I18" s="16">
        <f>COUNTIFS(小学生・中学生アンケート元データ!$M$2:$M$1475,クロス集計結果一覧!I$3,小学生・中学生アンケート元データ!$K$2:$K$1475,クロス集計結果一覧!$C18)</f>
        <v>0</v>
      </c>
      <c r="J18" s="17">
        <f>COUNTIFS(小学生・中学生アンケート元データ!$M$2:$M$1475,"",小学生・中学生アンケート元データ!$K$2:$K$1475,クロス集計結果一覧!$C18)</f>
        <v>0</v>
      </c>
      <c r="K18" s="15">
        <f t="shared" si="107"/>
        <v>170</v>
      </c>
      <c r="L18" s="16">
        <f>COUNTIFS(小学生・中学生アンケート元データ!$N$2:$N$1475,クロス集計結果一覧!L$3,小学生・中学生アンケート元データ!$K$2:$K$1475,クロス集計結果一覧!$C18)</f>
        <v>63</v>
      </c>
      <c r="M18" s="16">
        <f>COUNTIFS(小学生・中学生アンケート元データ!$N$2:$N$1475,クロス集計結果一覧!M$3,小学生・中学生アンケート元データ!$K$2:$K$1475,クロス集計結果一覧!$C18)</f>
        <v>56</v>
      </c>
      <c r="N18" s="16">
        <f>COUNTIFS(小学生・中学生アンケート元データ!$N$2:$N$1475,クロス集計結果一覧!N$3,小学生・中学生アンケート元データ!$K$2:$K$1475,クロス集計結果一覧!$C18)</f>
        <v>21</v>
      </c>
      <c r="O18" s="16">
        <f>COUNTIFS(小学生・中学生アンケート元データ!$N$2:$N$1475,クロス集計結果一覧!O$3,小学生・中学生アンケート元データ!$K$2:$K$1475,クロス集計結果一覧!$C18)</f>
        <v>7</v>
      </c>
      <c r="P18" s="16">
        <f>COUNTIFS(小学生・中学生アンケート元データ!$N$2:$N$1475,クロス集計結果一覧!P$3,小学生・中学生アンケート元データ!$K$2:$K$1475,クロス集計結果一覧!$C18)</f>
        <v>23</v>
      </c>
      <c r="Q18" s="17">
        <f>COUNTIFS(小学生・中学生アンケート元データ!$N$2:$N$1475,"",小学生・中学生アンケート元データ!$K$2:$K$1475,クロス集計結果一覧!$C18)</f>
        <v>0</v>
      </c>
      <c r="R18" s="15">
        <f>SUM(S18:U18)</f>
        <v>170</v>
      </c>
      <c r="S18" s="16">
        <f>COUNTIFS(小学生・中学生アンケート元データ!$O$2:$O$1475,"住んでいたい　→問６ー１へ",小学生・中学生アンケート元データ!$K$2:$K$1475,クロス集計結果一覧!$C18)</f>
        <v>91</v>
      </c>
      <c r="T18" s="16">
        <f>COUNTIFS(小学生・中学生アンケート元データ!$O$2:$O$1475,"住んでいたくない　→問６－２へ",小学生・中学生アンケート元データ!$K$2:$K$1475,クロス集計結果一覧!$C18)</f>
        <v>79</v>
      </c>
      <c r="U18" s="17">
        <f>COUNTIFS(小学生・中学生アンケート元データ!$O$2:$O$1475,"",小学生・中学生アンケート元データ!$K$2:$K$1475,クロス集計結果一覧!$C18)</f>
        <v>0</v>
      </c>
      <c r="V18" s="15">
        <f t="shared" si="108"/>
        <v>91</v>
      </c>
      <c r="W18" s="16">
        <f>COUNTIFS(小学生・中学生アンケート元データ!$P$2:$P$1475,クロス集計結果一覧!W$3,小学生・中学生アンケート元データ!$K$2:$K$1475,クロス集計結果一覧!$C18)</f>
        <v>11</v>
      </c>
      <c r="X18" s="16">
        <f>COUNTIFS(小学生・中学生アンケート元データ!$P$2:$P$1475,クロス集計結果一覧!X$3,小学生・中学生アンケート元データ!$K$2:$K$1475,クロス集計結果一覧!$C18)</f>
        <v>48</v>
      </c>
      <c r="Y18" s="16">
        <f>COUNTIFS(小学生・中学生アンケート元データ!$P$2:$P$1475,クロス集計結果一覧!Y$3,小学生・中学生アンケート元データ!$K$2:$K$1475,クロス集計結果一覧!$C18)</f>
        <v>7</v>
      </c>
      <c r="Z18" s="16">
        <f>COUNTIFS(小学生・中学生アンケート元データ!$P$2:$P$1475,クロス集計結果一覧!Z$3,小学生・中学生アンケート元データ!$K$2:$K$1475,クロス集計結果一覧!$C18)</f>
        <v>1</v>
      </c>
      <c r="AA18" s="16">
        <f>COUNTIFS(小学生・中学生アンケート元データ!$P$2:$P$1475,クロス集計結果一覧!AA$3,小学生・中学生アンケート元データ!$K$2:$K$1475,クロス集計結果一覧!$C18)</f>
        <v>8</v>
      </c>
      <c r="AB18" s="16">
        <f>COUNTIFS(小学生・中学生アンケート元データ!$P$2:$P$1475,クロス集計結果一覧!AB$3,小学生・中学生アンケート元データ!$K$2:$K$1475,クロス集計結果一覧!$C18)</f>
        <v>13</v>
      </c>
      <c r="AC18" s="25">
        <f>S18-SUM(W18:AB18)</f>
        <v>3</v>
      </c>
      <c r="AD18" s="15">
        <f>SUM(AE18:AK18)</f>
        <v>79</v>
      </c>
      <c r="AE18" s="16">
        <f>COUNTIFS(小学生・中学生アンケート元データ!$Q$2:$Q$1475,クロス集計結果一覧!AE$3,小学生・中学生アンケート元データ!$K$2:$K$1475,クロス集計結果一覧!$C18)</f>
        <v>10</v>
      </c>
      <c r="AF18" s="16">
        <f>COUNTIFS(小学生・中学生アンケート元データ!$Q$2:$Q$1475,クロス集計結果一覧!AF$3,小学生・中学生アンケート元データ!$K$2:$K$1475,クロス集計結果一覧!$C18)</f>
        <v>22</v>
      </c>
      <c r="AG18" s="16">
        <f>COUNTIFS(小学生・中学生アンケート元データ!$Q$2:$Q$1475,クロス集計結果一覧!AG$3,小学生・中学生アンケート元データ!$K$2:$K$1475,クロス集計結果一覧!$C18)</f>
        <v>15</v>
      </c>
      <c r="AH18" s="16">
        <f>COUNTIFS(小学生・中学生アンケート元データ!$Q$2:$Q$1475,クロス集計結果一覧!AH$3,小学生・中学生アンケート元データ!$K$2:$K$1475,クロス集計結果一覧!$C18)</f>
        <v>8</v>
      </c>
      <c r="AI18" s="16">
        <f>COUNTIFS(小学生・中学生アンケート元データ!$Q$2:$Q$1475,クロス集計結果一覧!AI$3,小学生・中学生アンケート元データ!$K$2:$K$1475,クロス集計結果一覧!$C18)</f>
        <v>4</v>
      </c>
      <c r="AJ18" s="16">
        <f>COUNTIFS(小学生・中学生アンケート元データ!$Q$2:$Q$1475,クロス集計結果一覧!AJ$3,小学生・中学生アンケート元データ!$K$2:$K$1475,クロス集計結果一覧!$C18)</f>
        <v>13</v>
      </c>
      <c r="AK18" s="25">
        <f t="shared" ref="AK18" si="621">T18-SUM(AE18:AJ18)</f>
        <v>7</v>
      </c>
      <c r="AL18" s="15">
        <f t="shared" si="110"/>
        <v>437</v>
      </c>
      <c r="AM18" s="16">
        <f>COUNTIFS(小学生・中学生アンケート元データ!$K$2:$K$1475,クロス集計結果一覧!$C18,小学生・中学生アンケート元データ!$R$2:$R$1475,クロス集計結果一覧!AM$3)+COUNTIFS(小学生・中学生アンケート元データ!$K$2:$K$1475,クロス集計結果一覧!$C18,小学生・中学生アンケート元データ!$S$2:$S$1475,クロス集計結果一覧!AM$3)+COUNTIFS(小学生・中学生アンケート元データ!$K$2:$K$1475,クロス集計結果一覧!$C18,小学生・中学生アンケート元データ!$T$2:$T$1475,クロス集計結果一覧!AM$3)</f>
        <v>47</v>
      </c>
      <c r="AN18" s="16">
        <f>COUNTIFS(小学生・中学生アンケート元データ!$K$2:$K$1475,クロス集計結果一覧!$C18,小学生・中学生アンケート元データ!$R$2:$R$1475,クロス集計結果一覧!AN$3)+COUNTIFS(小学生・中学生アンケート元データ!$K$2:$K$1475,クロス集計結果一覧!$C18,小学生・中学生アンケート元データ!$S$2:$S$1475,クロス集計結果一覧!AN$3)+COUNTIFS(小学生・中学生アンケート元データ!$K$2:$K$1475,クロス集計結果一覧!$C18,小学生・中学生アンケート元データ!$T$2:$T$1475,クロス集計結果一覧!AN$3)</f>
        <v>22</v>
      </c>
      <c r="AO18" s="16">
        <f>COUNTIFS(小学生・中学生アンケート元データ!$K$2:$K$1475,クロス集計結果一覧!$C18,小学生・中学生アンケート元データ!$R$2:$R$1475,クロス集計結果一覧!AO$3)+COUNTIFS(小学生・中学生アンケート元データ!$K$2:$K$1475,クロス集計結果一覧!$C18,小学生・中学生アンケート元データ!$S$2:$S$1475,クロス集計結果一覧!AO$3)+COUNTIFS(小学生・中学生アンケート元データ!$K$2:$K$1475,クロス集計結果一覧!$C18,小学生・中学生アンケート元データ!$T$2:$T$1475,クロス集計結果一覧!AO$3)</f>
        <v>44</v>
      </c>
      <c r="AP18" s="16">
        <f>COUNTIFS(小学生・中学生アンケート元データ!$K$2:$K$1475,クロス集計結果一覧!$C18,小学生・中学生アンケート元データ!$R$2:$R$1475,クロス集計結果一覧!AP$3)+COUNTIFS(小学生・中学生アンケート元データ!$K$2:$K$1475,クロス集計結果一覧!$C18,小学生・中学生アンケート元データ!$S$2:$S$1475,クロス集計結果一覧!AP$3)+COUNTIFS(小学生・中学生アンケート元データ!$K$2:$K$1475,クロス集計結果一覧!$C18,小学生・中学生アンケート元データ!$T$2:$T$1475,クロス集計結果一覧!AP$3)</f>
        <v>68</v>
      </c>
      <c r="AQ18" s="16">
        <f>COUNTIFS(小学生・中学生アンケート元データ!$K$2:$K$1475,クロス集計結果一覧!$C18,小学生・中学生アンケート元データ!$R$2:$R$1475,クロス集計結果一覧!AQ$3)+COUNTIFS(小学生・中学生アンケート元データ!$K$2:$K$1475,クロス集計結果一覧!$C18,小学生・中学生アンケート元データ!$S$2:$S$1475,クロス集計結果一覧!AQ$3)+COUNTIFS(小学生・中学生アンケート元データ!$K$2:$K$1475,クロス集計結果一覧!$C18,小学生・中学生アンケート元データ!$T$2:$T$1475,クロス集計結果一覧!AQ$3)</f>
        <v>15</v>
      </c>
      <c r="AR18" s="16">
        <f>COUNTIFS(小学生・中学生アンケート元データ!$K$2:$K$1475,クロス集計結果一覧!$C18,小学生・中学生アンケート元データ!$R$2:$R$1475,クロス集計結果一覧!AR$3)+COUNTIFS(小学生・中学生アンケート元データ!$K$2:$K$1475,クロス集計結果一覧!$C18,小学生・中学生アンケート元データ!$S$2:$S$1475,クロス集計結果一覧!AR$3)+COUNTIFS(小学生・中学生アンケート元データ!$K$2:$K$1475,クロス集計結果一覧!$C18,小学生・中学生アンケート元データ!$T$2:$T$1475,クロス集計結果一覧!AR$3)</f>
        <v>40</v>
      </c>
      <c r="AS18" s="16">
        <f>COUNTIFS(小学生・中学生アンケート元データ!$K$2:$K$1475,クロス集計結果一覧!$C18,小学生・中学生アンケート元データ!$R$2:$R$1475,クロス集計結果一覧!AS$3)+COUNTIFS(小学生・中学生アンケート元データ!$K$2:$K$1475,クロス集計結果一覧!$C18,小学生・中学生アンケート元データ!$S$2:$S$1475,クロス集計結果一覧!AS$3)+COUNTIFS(小学生・中学生アンケート元データ!$K$2:$K$1475,クロス集計結果一覧!$C18,小学生・中学生アンケート元データ!$T$2:$T$1475,クロス集計結果一覧!AS$3)</f>
        <v>36</v>
      </c>
      <c r="AT18" s="16">
        <f>COUNTIFS(小学生・中学生アンケート元データ!$K$2:$K$1475,クロス集計結果一覧!$C18,小学生・中学生アンケート元データ!$R$2:$R$1475,クロス集計結果一覧!AT$3)+COUNTIFS(小学生・中学生アンケート元データ!$K$2:$K$1475,クロス集計結果一覧!$C18,小学生・中学生アンケート元データ!$S$2:$S$1475,クロス集計結果一覧!AT$3)+COUNTIFS(小学生・中学生アンケート元データ!$K$2:$K$1475,クロス集計結果一覧!$C18,小学生・中学生アンケート元データ!$T$2:$T$1475,クロス集計結果一覧!AT$3)</f>
        <v>21</v>
      </c>
      <c r="AU18" s="16">
        <f>COUNTIFS(小学生・中学生アンケート元データ!$K$2:$K$1475,クロス集計結果一覧!$C18,小学生・中学生アンケート元データ!$R$2:$R$1475,クロス集計結果一覧!AU$3)+COUNTIFS(小学生・中学生アンケート元データ!$K$2:$K$1475,クロス集計結果一覧!$C18,小学生・中学生アンケート元データ!$S$2:$S$1475,クロス集計結果一覧!AU$3)+COUNTIFS(小学生・中学生アンケート元データ!$K$2:$K$1475,クロス集計結果一覧!$C18,小学生・中学生アンケート元データ!$T$2:$T$1475,クロス集計結果一覧!AU$3)</f>
        <v>8</v>
      </c>
      <c r="AV18" s="16">
        <f>COUNTIFS(小学生・中学生アンケート元データ!$K$2:$K$1475,クロス集計結果一覧!$C18,小学生・中学生アンケート元データ!$R$2:$R$1475,クロス集計結果一覧!AV$3)+COUNTIFS(小学生・中学生アンケート元データ!$K$2:$K$1475,クロス集計結果一覧!$C18,小学生・中学生アンケート元データ!$S$2:$S$1475,クロス集計結果一覧!AV$3)+COUNTIFS(小学生・中学生アンケート元データ!$K$2:$K$1475,クロス集計結果一覧!$C18,小学生・中学生アンケート元データ!$T$2:$T$1475,クロス集計結果一覧!AV$3)</f>
        <v>8</v>
      </c>
      <c r="AW18" s="16">
        <f>COUNTIFS(小学生・中学生アンケート元データ!$K$2:$K$1475,クロス集計結果一覧!$C18,小学生・中学生アンケート元データ!$R$2:$R$1475,クロス集計結果一覧!AW$3)+COUNTIFS(小学生・中学生アンケート元データ!$K$2:$K$1475,クロス集計結果一覧!$C18,小学生・中学生アンケート元データ!$S$2:$S$1475,クロス集計結果一覧!AW$3)+COUNTIFS(小学生・中学生アンケート元データ!$K$2:$K$1475,クロス集計結果一覧!$C18,小学生・中学生アンケート元データ!$T$2:$T$1475,クロス集計結果一覧!AW$3)</f>
        <v>5</v>
      </c>
      <c r="AX18" s="16">
        <f>COUNTIFS(小学生・中学生アンケート元データ!$K$2:$K$1475,クロス集計結果一覧!$C18,小学生・中学生アンケート元データ!$R$2:$R$1475,クロス集計結果一覧!AX$3)+COUNTIFS(小学生・中学生アンケート元データ!$K$2:$K$1475,クロス集計結果一覧!$C18,小学生・中学生アンケート元データ!$S$2:$S$1475,クロス集計結果一覧!AX$3)+COUNTIFS(小学生・中学生アンケート元データ!$K$2:$K$1475,クロス集計結果一覧!$C18,小学生・中学生アンケート元データ!$T$2:$T$1475,クロス集計結果一覧!AX$3)</f>
        <v>24</v>
      </c>
      <c r="AY18" s="16">
        <f>COUNTIFS(小学生・中学生アンケート元データ!$K$2:$K$1475,クロス集計結果一覧!$C18,小学生・中学生アンケート元データ!$R$2:$R$1475,クロス集計結果一覧!AY$3)+COUNTIFS(小学生・中学生アンケート元データ!$K$2:$K$1475,クロス集計結果一覧!$C18,小学生・中学生アンケート元データ!$S$2:$S$1475,クロス集計結果一覧!AY$3)+COUNTIFS(小学生・中学生アンケート元データ!$K$2:$K$1475,クロス集計結果一覧!$C18,小学生・中学生アンケート元データ!$T$2:$T$1475,クロス集計結果一覧!AY$3)</f>
        <v>1</v>
      </c>
      <c r="AZ18" s="16">
        <f>COUNTIFS(小学生・中学生アンケート元データ!$K$2:$K$1475,クロス集計結果一覧!$C18,小学生・中学生アンケート元データ!$R$2:$R$1475,クロス集計結果一覧!AZ$3)+COUNTIFS(小学生・中学生アンケート元データ!$K$2:$K$1475,クロス集計結果一覧!$C18,小学生・中学生アンケート元データ!$S$2:$S$1475,クロス集計結果一覧!AZ$3)+COUNTIFS(小学生・中学生アンケート元データ!$K$2:$K$1475,クロス集計結果一覧!$C18,小学生・中学生アンケート元データ!$T$2:$T$1475,クロス集計結果一覧!AZ$3)</f>
        <v>9</v>
      </c>
      <c r="BA18" s="16">
        <f>COUNTIFS(小学生・中学生アンケート元データ!$K$2:$K$1475,クロス集計結果一覧!$C18,小学生・中学生アンケート元データ!$R$2:$R$1475,クロス集計結果一覧!BA$3)+COUNTIFS(小学生・中学生アンケート元データ!$K$2:$K$1475,クロス集計結果一覧!$C18,小学生・中学生アンケート元データ!$S$2:$S$1475,クロス集計結果一覧!BA$3)+COUNTIFS(小学生・中学生アンケート元データ!$K$2:$K$1475,クロス集計結果一覧!$C18,小学生・中学生アンケート元データ!$T$2:$T$1475,クロス集計結果一覧!BA$3)</f>
        <v>54</v>
      </c>
      <c r="BB18" s="16">
        <f>COUNTIFS(小学生・中学生アンケート元データ!$K$2:$K$1475,クロス集計結果一覧!$C18,小学生・中学生アンケート元データ!$R$2:$R$1475,クロス集計結果一覧!BB$3)+COUNTIFS(小学生・中学生アンケート元データ!$K$2:$K$1475,クロス集計結果一覧!$C18,小学生・中学生アンケート元データ!$S$2:$S$1475,クロス集計結果一覧!BB$3)+COUNTIFS(小学生・中学生アンケート元データ!$K$2:$K$1475,クロス集計結果一覧!$C18,小学生・中学生アンケート元データ!$T$2:$T$1475,クロス集計結果一覧!BB$3)</f>
        <v>10</v>
      </c>
      <c r="BC18" s="16">
        <f>COUNTIFS(小学生・中学生アンケート元データ!$K$2:$K$1475,クロス集計結果一覧!$C18,小学生・中学生アンケート元データ!$R$2:$R$1475,クロス集計結果一覧!BC$3)+COUNTIFS(小学生・中学生アンケート元データ!$K$2:$K$1475,クロス集計結果一覧!$C18,小学生・中学生アンケート元データ!$S$2:$S$1475,クロス集計結果一覧!BC$3)+COUNTIFS(小学生・中学生アンケート元データ!$K$2:$K$1475,クロス集計結果一覧!$C18,小学生・中学生アンケート元データ!$T$2:$T$1475,クロス集計結果一覧!BC$3)</f>
        <v>6</v>
      </c>
      <c r="BD18" s="17">
        <f>COUNTIFS(小学生・中学生アンケート元データ!$K$2:$K$1475,クロス集計結果一覧!$C18,小学生・中学生アンケート元データ!$R$2:$R$1475,クロス集計結果一覧!BD$3)+COUNTIFS(小学生・中学生アンケート元データ!$K$2:$K$1475,クロス集計結果一覧!$C18,小学生・中学生アンケート元データ!$S$2:$S$1475,クロス集計結果一覧!BD$3)+COUNTIFS(小学生・中学生アンケート元データ!$K$2:$K$1475,クロス集計結果一覧!$C18,小学生・中学生アンケート元データ!$T$2:$T$1475,クロス集計結果一覧!BD$3)</f>
        <v>19</v>
      </c>
      <c r="BE18" s="15">
        <f>SUM(BF18:BR18)</f>
        <v>302</v>
      </c>
      <c r="BF18" s="16">
        <f>COUNTIFS(小学生・中学生アンケート元データ!$K$2:$K$1475,クロス集計結果一覧!$C18,小学生・中学生アンケート元データ!$U$2:$U$1475,クロス集計結果一覧!BF$3)+COUNTIFS(小学生・中学生アンケート元データ!$K$2:$K$1475,クロス集計結果一覧!$C18,小学生・中学生アンケート元データ!$V$2:$V$1475,クロス集計結果一覧!BF$3)</f>
        <v>114</v>
      </c>
      <c r="BG18" s="16">
        <f>COUNTIFS(小学生・中学生アンケート元データ!$K$2:$K$1475,クロス集計結果一覧!$C18,小学生・中学生アンケート元データ!$U$2:$U$1475,クロス集計結果一覧!BG$3)+COUNTIFS(小学生・中学生アンケート元データ!$K$2:$K$1475,クロス集計結果一覧!$C18,小学生・中学生アンケート元データ!$V$2:$V$1475,クロス集計結果一覧!BG$3)</f>
        <v>17</v>
      </c>
      <c r="BH18" s="16">
        <f>COUNTIFS(小学生・中学生アンケート元データ!$K$2:$K$1475,クロス集計結果一覧!$C18,小学生・中学生アンケート元データ!$U$2:$U$1475,クロス集計結果一覧!BH$3)+COUNTIFS(小学生・中学生アンケート元データ!$K$2:$K$1475,クロス集計結果一覧!$C18,小学生・中学生アンケート元データ!$V$2:$V$1475,クロス集計結果一覧!BH$3)</f>
        <v>17</v>
      </c>
      <c r="BI18" s="16">
        <f>COUNTIFS(小学生・中学生アンケート元データ!$K$2:$K$1475,クロス集計結果一覧!$C18,小学生・中学生アンケート元データ!$U$2:$U$1475,クロス集計結果一覧!BI$3)+COUNTIFS(小学生・中学生アンケート元データ!$K$2:$K$1475,クロス集計結果一覧!$C18,小学生・中学生アンケート元データ!$V$2:$V$1475,クロス集計結果一覧!BI$3)</f>
        <v>2</v>
      </c>
      <c r="BJ18" s="16">
        <f>COUNTIFS(小学生・中学生アンケート元データ!$K$2:$K$1475,クロス集計結果一覧!$C18,小学生・中学生アンケート元データ!$U$2:$U$1475,クロス集計結果一覧!BJ$3)+COUNTIFS(小学生・中学生アンケート元データ!$K$2:$K$1475,クロス集計結果一覧!$C18,小学生・中学生アンケート元データ!$V$2:$V$1475,クロス集計結果一覧!BJ$3)</f>
        <v>23</v>
      </c>
      <c r="BK18" s="16">
        <f>COUNTIFS(小学生・中学生アンケート元データ!$K$2:$K$1475,クロス集計結果一覧!$C18,小学生・中学生アンケート元データ!$U$2:$U$1475,クロス集計結果一覧!BK$3)+COUNTIFS(小学生・中学生アンケート元データ!$K$2:$K$1475,クロス集計結果一覧!$C18,小学生・中学生アンケート元データ!$V$2:$V$1475,クロス集計結果一覧!BK$3)</f>
        <v>8</v>
      </c>
      <c r="BL18" s="16">
        <f>COUNTIFS(小学生・中学生アンケート元データ!$K$2:$K$1475,クロス集計結果一覧!$C18,小学生・中学生アンケート元データ!$U$2:$U$1475,クロス集計結果一覧!BL$3)+COUNTIFS(小学生・中学生アンケート元データ!$K$2:$K$1475,クロス集計結果一覧!$C18,小学生・中学生アンケート元データ!$V$2:$V$1475,クロス集計結果一覧!BL$3)</f>
        <v>24</v>
      </c>
      <c r="BM18" s="16">
        <f>COUNTIFS(小学生・中学生アンケート元データ!$K$2:$K$1475,クロス集計結果一覧!$C18,小学生・中学生アンケート元データ!$U$2:$U$1475,クロス集計結果一覧!BM$3)+COUNTIFS(小学生・中学生アンケート元データ!$K$2:$K$1475,クロス集計結果一覧!$C18,小学生・中学生アンケート元データ!$V$2:$V$1475,クロス集計結果一覧!BM$3)</f>
        <v>27</v>
      </c>
      <c r="BN18" s="16">
        <f>COUNTIFS(小学生・中学生アンケート元データ!$K$2:$K$1475,クロス集計結果一覧!$C18,小学生・中学生アンケート元データ!$U$2:$U$1475,クロス集計結果一覧!BN$3)+COUNTIFS(小学生・中学生アンケート元データ!$K$2:$K$1475,クロス集計結果一覧!$C18,小学生・中学生アンケート元データ!$V$2:$V$1475,クロス集計結果一覧!BN$3)</f>
        <v>31</v>
      </c>
      <c r="BO18" s="16">
        <f>COUNTIFS(小学生・中学生アンケート元データ!$K$2:$K$1475,クロス集計結果一覧!$C18,小学生・中学生アンケート元データ!$U$2:$U$1475,クロス集計結果一覧!BO$3)+COUNTIFS(小学生・中学生アンケート元データ!$K$2:$K$1475,クロス集計結果一覧!$C18,小学生・中学生アンケート元データ!$V$2:$V$1475,クロス集計結果一覧!BO$3)</f>
        <v>1</v>
      </c>
      <c r="BP18" s="16">
        <f>COUNTIFS(小学生・中学生アンケート元データ!$K$2:$K$1475,クロス集計結果一覧!$C18,小学生・中学生アンケート元データ!$U$2:$U$1475,クロス集計結果一覧!BP$3)+COUNTIFS(小学生・中学生アンケート元データ!$K$2:$K$1475,クロス集計結果一覧!$C18,小学生・中学生アンケート元データ!$V$2:$V$1475,クロス集計結果一覧!BP$3)</f>
        <v>23</v>
      </c>
      <c r="BQ18" s="16">
        <f>COUNTIFS(小学生・中学生アンケート元データ!$K$2:$K$1475,クロス集計結果一覧!$C18,小学生・中学生アンケート元データ!$U$2:$U$1475,クロス集計結果一覧!BQ$3)+COUNTIFS(小学生・中学生アンケート元データ!$K$2:$K$1475,クロス集計結果一覧!$C18,小学生・中学生アンケート元データ!$V$2:$V$1475,クロス集計結果一覧!BQ$3)</f>
        <v>10</v>
      </c>
      <c r="BR18" s="17">
        <f>COUNTIFS(小学生・中学生アンケート元データ!$K$2:$K$1475,クロス集計結果一覧!$C18,小学生・中学生アンケート元データ!$U$2:$U$1475,"*その他*")+COUNTIFS(小学生・中学生アンケート元データ!$K$2:$K$1475,クロス集計結果一覧!$C18,小学生・中学生アンケート元データ!$V$2:$V$1475,"*その他*")</f>
        <v>5</v>
      </c>
      <c r="BS18" s="15">
        <f>SUM(BT18:CN18)</f>
        <v>427</v>
      </c>
      <c r="BT18" s="16">
        <f>COUNTIFS(小学生・中学生アンケート元データ!$K$2:$K$1475,クロス集計結果一覧!$C18,小学生・中学生アンケート元データ!$W$2:$W$1475,クロス集計結果一覧!BT$3)+COUNTIFS(小学生・中学生アンケート元データ!$K$2:$K$1475,クロス集計結果一覧!$C18,小学生・中学生アンケート元データ!$X$2:$X$1475,クロス集計結果一覧!BT$3)+COUNTIFS(小学生・中学生アンケート元データ!$K$2:$K$1475,クロス集計結果一覧!$C18,小学生・中学生アンケート元データ!$Y$2:$Y$1475,クロス集計結果一覧!BT$3)</f>
        <v>33</v>
      </c>
      <c r="BU18" s="16">
        <f>COUNTIFS(小学生・中学生アンケート元データ!$K$2:$K$1475,クロス集計結果一覧!$C18,小学生・中学生アンケート元データ!$W$2:$W$1475,クロス集計結果一覧!BU$3)+COUNTIFS(小学生・中学生アンケート元データ!$K$2:$K$1475,クロス集計結果一覧!$C18,小学生・中学生アンケート元データ!$X$2:$X$1475,クロス集計結果一覧!BU$3)+COUNTIFS(小学生・中学生アンケート元データ!$K$2:$K$1475,クロス集計結果一覧!$C18,小学生・中学生アンケート元データ!$Y$2:$Y$1475,クロス集計結果一覧!BU$3)</f>
        <v>72</v>
      </c>
      <c r="BV18" s="16">
        <f>COUNTIFS(小学生・中学生アンケート元データ!$K$2:$K$1475,クロス集計結果一覧!$C18,小学生・中学生アンケート元データ!$W$2:$W$1475,クロス集計結果一覧!BV$3)+COUNTIFS(小学生・中学生アンケート元データ!$K$2:$K$1475,クロス集計結果一覧!$C18,小学生・中学生アンケート元データ!$X$2:$X$1475,クロス集計結果一覧!BV$3)+COUNTIFS(小学生・中学生アンケート元データ!$K$2:$K$1475,クロス集計結果一覧!$C18,小学生・中学生アンケート元データ!$Y$2:$Y$1475,クロス集計結果一覧!BV$3)</f>
        <v>28</v>
      </c>
      <c r="BW18" s="16">
        <f>COUNTIFS(小学生・中学生アンケート元データ!$K$2:$K$1475,クロス集計結果一覧!$C18,小学生・中学生アンケート元データ!$W$2:$W$1475,クロス集計結果一覧!BW$3)+COUNTIFS(小学生・中学生アンケート元データ!$K$2:$K$1475,クロス集計結果一覧!$C18,小学生・中学生アンケート元データ!$X$2:$X$1475,クロス集計結果一覧!BW$3)+COUNTIFS(小学生・中学生アンケート元データ!$K$2:$K$1475,クロス集計結果一覧!$C18,小学生・中学生アンケート元データ!$Y$2:$Y$1475,クロス集計結果一覧!BW$3)</f>
        <v>21</v>
      </c>
      <c r="BX18" s="16">
        <f>COUNTIFS(小学生・中学生アンケート元データ!$K$2:$K$1475,クロス集計結果一覧!$C18,小学生・中学生アンケート元データ!$W$2:$W$1475,クロス集計結果一覧!BX$3)+COUNTIFS(小学生・中学生アンケート元データ!$K$2:$K$1475,クロス集計結果一覧!$C18,小学生・中学生アンケート元データ!$X$2:$X$1475,クロス集計結果一覧!BX$3)+COUNTIFS(小学生・中学生アンケート元データ!$K$2:$K$1475,クロス集計結果一覧!$C18,小学生・中学生アンケート元データ!$Y$2:$Y$1475,クロス集計結果一覧!BX$3)</f>
        <v>32</v>
      </c>
      <c r="BY18" s="16">
        <f>COUNTIFS(小学生・中学生アンケート元データ!$K$2:$K$1475,クロス集計結果一覧!$C18,小学生・中学生アンケート元データ!$W$2:$W$1475,クロス集計結果一覧!BY$3)+COUNTIFS(小学生・中学生アンケート元データ!$K$2:$K$1475,クロス集計結果一覧!$C18,小学生・中学生アンケート元データ!$X$2:$X$1475,クロス集計結果一覧!BY$3)+COUNTIFS(小学生・中学生アンケート元データ!$K$2:$K$1475,クロス集計結果一覧!$C18,小学生・中学生アンケート元データ!$Y$2:$Y$1475,クロス集計結果一覧!BY$3)</f>
        <v>40</v>
      </c>
      <c r="BZ18" s="16">
        <f>COUNTIFS(小学生・中学生アンケート元データ!$K$2:$K$1475,クロス集計結果一覧!$C18,小学生・中学生アンケート元データ!$W$2:$W$1475,クロス集計結果一覧!BZ$3)+COUNTIFS(小学生・中学生アンケート元データ!$K$2:$K$1475,クロス集計結果一覧!$C18,小学生・中学生アンケート元データ!$X$2:$X$1475,クロス集計結果一覧!BZ$3)+COUNTIFS(小学生・中学生アンケート元データ!$K$2:$K$1475,クロス集計結果一覧!$C18,小学生・中学生アンケート元データ!$Y$2:$Y$1475,クロス集計結果一覧!BZ$3)</f>
        <v>43</v>
      </c>
      <c r="CA18" s="16">
        <f>COUNTIFS(小学生・中学生アンケート元データ!$K$2:$K$1475,クロス集計結果一覧!$C18,小学生・中学生アンケート元データ!$W$2:$W$1475,クロス集計結果一覧!CA$3)+COUNTIFS(小学生・中学生アンケート元データ!$K$2:$K$1475,クロス集計結果一覧!$C18,小学生・中学生アンケート元データ!$X$2:$X$1475,クロス集計結果一覧!CA$3)+COUNTIFS(小学生・中学生アンケート元データ!$K$2:$K$1475,クロス集計結果一覧!$C18,小学生・中学生アンケート元データ!$Y$2:$Y$1475,クロス集計結果一覧!CA$3)</f>
        <v>9</v>
      </c>
      <c r="CB18" s="16">
        <f>COUNTIFS(小学生・中学生アンケート元データ!$K$2:$K$1475,クロス集計結果一覧!$C18,小学生・中学生アンケート元データ!$W$2:$W$1475,クロス集計結果一覧!CB$3)+COUNTIFS(小学生・中学生アンケート元データ!$K$2:$K$1475,クロス集計結果一覧!$C18,小学生・中学生アンケート元データ!$X$2:$X$1475,クロス集計結果一覧!CB$3)+COUNTIFS(小学生・中学生アンケート元データ!$K$2:$K$1475,クロス集計結果一覧!$C18,小学生・中学生アンケート元データ!$Y$2:$Y$1475,クロス集計結果一覧!CB$3)</f>
        <v>25</v>
      </c>
      <c r="CC18" s="16">
        <f>COUNTIFS(小学生・中学生アンケート元データ!$K$2:$K$1475,クロス集計結果一覧!$C18,小学生・中学生アンケート元データ!$W$2:$W$1475,クロス集計結果一覧!CC$3)+COUNTIFS(小学生・中学生アンケート元データ!$K$2:$K$1475,クロス集計結果一覧!$C18,小学生・中学生アンケート元データ!$X$2:$X$1475,クロス集計結果一覧!CC$3)+COUNTIFS(小学生・中学生アンケート元データ!$K$2:$K$1475,クロス集計結果一覧!$C18,小学生・中学生アンケート元データ!$Y$2:$Y$1475,クロス集計結果一覧!CC$3)</f>
        <v>11</v>
      </c>
      <c r="CD18" s="16">
        <f>COUNTIFS(小学生・中学生アンケート元データ!$K$2:$K$1475,クロス集計結果一覧!$C18,小学生・中学生アンケート元データ!$W$2:$W$1475,クロス集計結果一覧!CD$3)+COUNTIFS(小学生・中学生アンケート元データ!$K$2:$K$1475,クロス集計結果一覧!$C18,小学生・中学生アンケート元データ!$X$2:$X$1475,クロス集計結果一覧!CD$3)+COUNTIFS(小学生・中学生アンケート元データ!$K$2:$K$1475,クロス集計結果一覧!$C18,小学生・中学生アンケート元データ!$Y$2:$Y$1475,クロス集計結果一覧!CD$3)</f>
        <v>19</v>
      </c>
      <c r="CE18" s="16">
        <f>COUNTIFS(小学生・中学生アンケート元データ!$K$2:$K$1475,クロス集計結果一覧!$C18,小学生・中学生アンケート元データ!$W$2:$W$1475,クロス集計結果一覧!CE$3)+COUNTIFS(小学生・中学生アンケート元データ!$K$2:$K$1475,クロス集計結果一覧!$C18,小学生・中学生アンケート元データ!$X$2:$X$1475,クロス集計結果一覧!CE$3)+COUNTIFS(小学生・中学生アンケート元データ!$K$2:$K$1475,クロス集計結果一覧!$C18,小学生・中学生アンケート元データ!$Y$2:$Y$1475,クロス集計結果一覧!CE$3)</f>
        <v>8</v>
      </c>
      <c r="CF18" s="16">
        <f>COUNTIFS(小学生・中学生アンケート元データ!$K$2:$K$1475,クロス集計結果一覧!$C18,小学生・中学生アンケート元データ!$W$2:$W$1475,クロス集計結果一覧!CF$3)+COUNTIFS(小学生・中学生アンケート元データ!$K$2:$K$1475,クロス集計結果一覧!$C18,小学生・中学生アンケート元データ!$X$2:$X$1475,クロス集計結果一覧!CF$3)+COUNTIFS(小学生・中学生アンケート元データ!$K$2:$K$1475,クロス集計結果一覧!$C18,小学生・中学生アンケート元データ!$Y$2:$Y$1475,クロス集計結果一覧!CF$3)</f>
        <v>4</v>
      </c>
      <c r="CG18" s="16">
        <f>COUNTIFS(小学生・中学生アンケート元データ!$K$2:$K$1475,クロス集計結果一覧!$C18,小学生・中学生アンケート元データ!$W$2:$W$1475,クロス集計結果一覧!CG$3)+COUNTIFS(小学生・中学生アンケート元データ!$K$2:$K$1475,クロス集計結果一覧!$C18,小学生・中学生アンケート元データ!$X$2:$X$1475,クロス集計結果一覧!CG$3)+COUNTIFS(小学生・中学生アンケート元データ!$K$2:$K$1475,クロス集計結果一覧!$C18,小学生・中学生アンケート元データ!$Y$2:$Y$1475,クロス集計結果一覧!CG$3)</f>
        <v>25</v>
      </c>
      <c r="CH18" s="16">
        <f>COUNTIFS(小学生・中学生アンケート元データ!$K$2:$K$1475,クロス集計結果一覧!$C18,小学生・中学生アンケート元データ!$W$2:$W$1475,クロス集計結果一覧!CH$3)+COUNTIFS(小学生・中学生アンケート元データ!$K$2:$K$1475,クロス集計結果一覧!$C18,小学生・中学生アンケート元データ!$X$2:$X$1475,クロス集計結果一覧!CH$3)+COUNTIFS(小学生・中学生アンケート元データ!$K$2:$K$1475,クロス集計結果一覧!$C18,小学生・中学生アンケート元データ!$Y$2:$Y$1475,クロス集計結果一覧!CH$3)</f>
        <v>16</v>
      </c>
      <c r="CI18" s="16">
        <f>COUNTIFS(小学生・中学生アンケート元データ!$K$2:$K$1475,クロス集計結果一覧!$C18,小学生・中学生アンケート元データ!$W$2:$W$1475,クロス集計結果一覧!CI$3)+COUNTIFS(小学生・中学生アンケート元データ!$K$2:$K$1475,クロス集計結果一覧!$C18,小学生・中学生アンケート元データ!$X$2:$X$1475,クロス集計結果一覧!CI$3)+COUNTIFS(小学生・中学生アンケート元データ!$K$2:$K$1475,クロス集計結果一覧!$C18,小学生・中学生アンケート元データ!$Y$2:$Y$1475,クロス集計結果一覧!CI$3)</f>
        <v>3</v>
      </c>
      <c r="CJ18" s="16">
        <f>COUNTIFS(小学生・中学生アンケート元データ!$K$2:$K$1475,クロス集計結果一覧!$C18,小学生・中学生アンケート元データ!$W$2:$W$1475,クロス集計結果一覧!CJ$3)+COUNTIFS(小学生・中学生アンケート元データ!$K$2:$K$1475,クロス集計結果一覧!$C18,小学生・中学生アンケート元データ!$X$2:$X$1475,クロス集計結果一覧!CJ$3)+COUNTIFS(小学生・中学生アンケート元データ!$K$2:$K$1475,クロス集計結果一覧!$C18,小学生・中学生アンケート元データ!$Y$2:$Y$1475,クロス集計結果一覧!CJ$3)</f>
        <v>12</v>
      </c>
      <c r="CK18" s="16">
        <f>COUNTIFS(小学生・中学生アンケート元データ!$K$2:$K$1475,クロス集計結果一覧!$C18,小学生・中学生アンケート元データ!$W$2:$W$1475,クロス集計結果一覧!CK$3)+COUNTIFS(小学生・中学生アンケート元データ!$K$2:$K$1475,クロス集計結果一覧!$C18,小学生・中学生アンケート元データ!$X$2:$X$1475,クロス集計結果一覧!CK$3)+COUNTIFS(小学生・中学生アンケート元データ!$K$2:$K$1475,クロス集計結果一覧!$C18,小学生・中学生アンケート元データ!$Y$2:$Y$1475,クロス集計結果一覧!CK$3)</f>
        <v>5</v>
      </c>
      <c r="CL18" s="16">
        <f>COUNTIFS(小学生・中学生アンケート元データ!$K$2:$K$1475,クロス集計結果一覧!$C18,小学生・中学生アンケート元データ!$W$2:$W$1475,クロス集計結果一覧!CL$3)+COUNTIFS(小学生・中学生アンケート元データ!$K$2:$K$1475,クロス集計結果一覧!$C18,小学生・中学生アンケート元データ!$X$2:$X$1475,クロス集計結果一覧!CL$3)+COUNTIFS(小学生・中学生アンケート元データ!$K$2:$K$1475,クロス集計結果一覧!$C18,小学生・中学生アンケート元データ!$Y$2:$Y$1475,クロス集計結果一覧!CL$3)</f>
        <v>2</v>
      </c>
      <c r="CM18" s="16">
        <f>COUNTIFS(小学生・中学生アンケート元データ!$K$2:$K$1475,クロス集計結果一覧!$C18,小学生・中学生アンケート元データ!$W$2:$W$1475,クロス集計結果一覧!CM$3)+COUNTIFS(小学生・中学生アンケート元データ!$K$2:$K$1475,クロス集計結果一覧!$C18,小学生・中学生アンケート元データ!$X$2:$X$1475,クロス集計結果一覧!CM$3)+COUNTIFS(小学生・中学生アンケート元データ!$K$2:$K$1475,クロス集計結果一覧!$C18,小学生・中学生アンケート元データ!$Y$2:$Y$1475,クロス集計結果一覧!CM$3)</f>
        <v>14</v>
      </c>
      <c r="CN18" s="16">
        <f>COUNTIFS(小学生・中学生アンケート元データ!$K$2:$K$1475,クロス集計結果一覧!$C18,小学生・中学生アンケート元データ!$W$2:$W$1475,"*その他*")+COUNTIFS(小学生・中学生アンケート元データ!$K$2:$K$1475,クロス集計結果一覧!$C18,小学生・中学生アンケート元データ!$X$2:$X$1475,"*その他*")+COUNTIFS(小学生・中学生アンケート元データ!$K$2:$K$1475,クロス集計結果一覧!$C18,小学生・中学生アンケート元データ!$Y$2:$Y$1475,"*その他*")</f>
        <v>5</v>
      </c>
      <c r="CO18" s="15">
        <f>SUM(CP18:CR18)</f>
        <v>170</v>
      </c>
      <c r="CP18" s="16">
        <f>COUNTIFS(小学生・中学生アンケート元データ!$Z$2:$Z$1475,CP$3,小学生・中学生アンケート元データ!$K$2:$K$1475,クロス集計結果一覧!$C18)</f>
        <v>157</v>
      </c>
      <c r="CQ18" s="16">
        <f>COUNTIFS(小学生・中学生アンケート元データ!$Z$2:$Z$1475,"知らない　→自由記述へ",小学生・中学生アンケート元データ!$K$2:$K$1475,クロス集計結果一覧!$C18)</f>
        <v>10</v>
      </c>
      <c r="CR18" s="17">
        <f>COUNTIFS(小学生・中学生アンケート元データ!$Z$2:$Z$1475,"",小学生・中学生アンケート元データ!$K$2:$K$1475,クロス集計結果一覧!$C18)</f>
        <v>3</v>
      </c>
      <c r="CS18" s="15">
        <f>SUM(CT18:CU18)</f>
        <v>159</v>
      </c>
      <c r="CT18" s="16">
        <f>COUNTIFS(小学生・中学生アンケート元データ!$AA$2:$AA$1475,CT$3,小学生・中学生アンケート元データ!$K$2:$K$1475,クロス集計結果一覧!$C18)</f>
        <v>104</v>
      </c>
      <c r="CU18" s="17">
        <f>COUNTIFS(小学生・中学生アンケート元データ!$AA$2:$AA$1475,"行動していない　→自由記述へ",小学生・中学生アンケート元データ!$K$2:$K$1475,クロス集計結果一覧!$C18)</f>
        <v>55</v>
      </c>
      <c r="CV18" s="15">
        <f>SUM(CW18:DN18)</f>
        <v>304</v>
      </c>
      <c r="CW18" s="16">
        <f>COUNTIF(SDGs集計用!$C$1075:$AC$1244,クロス集計結果一覧!CW$3)</f>
        <v>15</v>
      </c>
      <c r="CX18" s="16">
        <f>COUNTIF(SDGs集計用!$C$1075:$AC$1244,クロス集計結果一覧!CX$3)</f>
        <v>34</v>
      </c>
      <c r="CY18" s="16">
        <f>COUNTIF(SDGs集計用!$C$1075:$AC$1244,クロス集計結果一覧!CY$3)</f>
        <v>14</v>
      </c>
      <c r="CZ18" s="16">
        <f>COUNTIF(SDGs集計用!$C$1075:$AC$1244,クロス集計結果一覧!CZ$3)</f>
        <v>8</v>
      </c>
      <c r="DA18" s="16">
        <f>COUNTIF(SDGs集計用!$C$1075:$AC$1244,クロス集計結果一覧!DA$3)</f>
        <v>13</v>
      </c>
      <c r="DB18" s="16">
        <f>COUNTIF(SDGs集計用!$C$1075:$AC$1244,クロス集計結果一覧!DB$3)</f>
        <v>24</v>
      </c>
      <c r="DC18" s="16">
        <f>COUNTIF(SDGs集計用!$C$1075:$AC$1244,クロス集計結果一覧!DC$3)</f>
        <v>22</v>
      </c>
      <c r="DD18" s="16">
        <f>COUNTIF(SDGs集計用!$C$1075:$AC$1244,クロス集計結果一覧!DD$3)</f>
        <v>4</v>
      </c>
      <c r="DE18" s="16">
        <f>COUNTIF(SDGs集計用!$C$1075:$AC$1244,クロス集計結果一覧!DE$3)</f>
        <v>5</v>
      </c>
      <c r="DF18" s="16">
        <f>COUNTIF(SDGs集計用!$C$1075:$AC$1244,クロス集計結果一覧!DF$3)</f>
        <v>20</v>
      </c>
      <c r="DG18" s="16">
        <f>COUNTIF(SDGs集計用!$C$1075:$AC$1244,クロス集計結果一覧!DG$3)</f>
        <v>24</v>
      </c>
      <c r="DH18" s="16">
        <f>COUNTIF(SDGs集計用!$C$1075:$AC$1244,クロス集計結果一覧!DH$3)</f>
        <v>15</v>
      </c>
      <c r="DI18" s="16">
        <f>COUNTIF(SDGs集計用!$C$1075:$AC$1244,クロス集計結果一覧!DI$3)</f>
        <v>6</v>
      </c>
      <c r="DJ18" s="16">
        <f>COUNTIF(SDGs集計用!$C$1075:$AC$1244,クロス集計結果一覧!DJ$3)</f>
        <v>36</v>
      </c>
      <c r="DK18" s="16">
        <f>COUNTIF(SDGs集計用!$C$1075:$AC$1244,クロス集計結果一覧!DK$3)</f>
        <v>36</v>
      </c>
      <c r="DL18" s="16">
        <f>COUNTIF(SDGs集計用!$C$1075:$AC$1244,クロス集計結果一覧!DL$3)</f>
        <v>14</v>
      </c>
      <c r="DM18" s="16">
        <f>COUNTIF(SDGs集計用!$C$1075:$AC$1244,クロス集計結果一覧!DM$3)</f>
        <v>6</v>
      </c>
      <c r="DN18" s="17">
        <f>COUNTIF(SDGs集計用!$C$1075:$AC$1244,クロス集計結果一覧!DN$3)</f>
        <v>8</v>
      </c>
    </row>
    <row r="19" spans="2:118" x14ac:dyDescent="0.4">
      <c r="B19" s="18"/>
      <c r="C19" s="9"/>
      <c r="D19" s="10">
        <f t="shared" si="212"/>
        <v>100</v>
      </c>
      <c r="E19" s="11">
        <f>E18/$D18*100</f>
        <v>34.117647058823529</v>
      </c>
      <c r="F19" s="11">
        <f t="shared" ref="F19" si="622">F18/$D18*100</f>
        <v>32.941176470588232</v>
      </c>
      <c r="G19" s="11">
        <f t="shared" ref="G19" si="623">G18/$D18*100</f>
        <v>27.058823529411764</v>
      </c>
      <c r="H19" s="11">
        <f t="shared" ref="H19" si="624">H18/$D18*100</f>
        <v>5.8823529411764701</v>
      </c>
      <c r="I19" s="11">
        <f t="shared" ref="I19" si="625">I18/$D18*100</f>
        <v>0</v>
      </c>
      <c r="J19" s="12">
        <f t="shared" ref="J19" si="626">J18/$D18*100</f>
        <v>0</v>
      </c>
      <c r="K19" s="10">
        <f t="shared" si="107"/>
        <v>100</v>
      </c>
      <c r="L19" s="11">
        <f t="shared" ref="L19" si="627">L18/$D18*100</f>
        <v>37.058823529411768</v>
      </c>
      <c r="M19" s="11">
        <f t="shared" ref="M19" si="628">M18/$D18*100</f>
        <v>32.941176470588232</v>
      </c>
      <c r="N19" s="11">
        <f t="shared" ref="N19" si="629">N18/$D18*100</f>
        <v>12.352941176470589</v>
      </c>
      <c r="O19" s="11">
        <f t="shared" ref="O19" si="630">O18/$D18*100</f>
        <v>4.117647058823529</v>
      </c>
      <c r="P19" s="11">
        <f t="shared" ref="P19" si="631">P18/$D18*100</f>
        <v>13.529411764705882</v>
      </c>
      <c r="Q19" s="12">
        <f t="shared" ref="Q19" si="632">Q18/$D18*100</f>
        <v>0</v>
      </c>
      <c r="R19" s="10">
        <f>SUM(S19:U19)</f>
        <v>100</v>
      </c>
      <c r="S19" s="11">
        <f t="shared" ref="S19" si="633">S18/$D18*100</f>
        <v>53.529411764705884</v>
      </c>
      <c r="T19" s="11">
        <f t="shared" ref="T19" si="634">T18/$D18*100</f>
        <v>46.470588235294116</v>
      </c>
      <c r="U19" s="12">
        <f t="shared" ref="U19" si="635">U18/$D18*100</f>
        <v>0</v>
      </c>
      <c r="V19" s="10">
        <f t="shared" si="108"/>
        <v>100</v>
      </c>
      <c r="W19" s="11">
        <f>W18/$V18*100</f>
        <v>12.087912087912088</v>
      </c>
      <c r="X19" s="11">
        <f t="shared" ref="X19" si="636">X18/$V18*100</f>
        <v>52.747252747252752</v>
      </c>
      <c r="Y19" s="11">
        <f t="shared" ref="Y19" si="637">Y18/$V18*100</f>
        <v>7.6923076923076925</v>
      </c>
      <c r="Z19" s="11">
        <f t="shared" ref="Z19" si="638">Z18/$V18*100</f>
        <v>1.098901098901099</v>
      </c>
      <c r="AA19" s="11">
        <f t="shared" ref="AA19" si="639">AA18/$V18*100</f>
        <v>8.791208791208792</v>
      </c>
      <c r="AB19" s="11">
        <f t="shared" ref="AB19" si="640">AB18/$V18*100</f>
        <v>14.285714285714285</v>
      </c>
      <c r="AC19" s="11">
        <f t="shared" ref="AC19" si="641">AC18/$V18*100</f>
        <v>3.296703296703297</v>
      </c>
      <c r="AD19" s="10">
        <f>SUM(AE19:AK19)</f>
        <v>100</v>
      </c>
      <c r="AE19" s="11">
        <f>AE18/$AD18*100</f>
        <v>12.658227848101266</v>
      </c>
      <c r="AF19" s="11">
        <f t="shared" ref="AF19" si="642">AF18/$AD18*100</f>
        <v>27.848101265822784</v>
      </c>
      <c r="AG19" s="11">
        <f t="shared" ref="AG19" si="643">AG18/$AD18*100</f>
        <v>18.9873417721519</v>
      </c>
      <c r="AH19" s="11">
        <f t="shared" ref="AH19" si="644">AH18/$AD18*100</f>
        <v>10.126582278481013</v>
      </c>
      <c r="AI19" s="11">
        <f t="shared" ref="AI19" si="645">AI18/$AD18*100</f>
        <v>5.0632911392405067</v>
      </c>
      <c r="AJ19" s="11">
        <f t="shared" ref="AJ19" si="646">AJ18/$AD18*100</f>
        <v>16.455696202531644</v>
      </c>
      <c r="AK19" s="11">
        <f t="shared" ref="AK19" si="647">AK18/$AD18*100</f>
        <v>8.8607594936708853</v>
      </c>
      <c r="AL19" s="10">
        <f t="shared" si="110"/>
        <v>99.999999999999972</v>
      </c>
      <c r="AM19" s="11">
        <f t="shared" ref="AM19" si="648">AM18/$AL18*100</f>
        <v>10.755148741418765</v>
      </c>
      <c r="AN19" s="11">
        <f t="shared" ref="AN19" si="649">AN18/$AL18*100</f>
        <v>5.0343249427917618</v>
      </c>
      <c r="AO19" s="11">
        <f t="shared" ref="AO19" si="650">AO18/$AL18*100</f>
        <v>10.068649885583524</v>
      </c>
      <c r="AP19" s="11">
        <f t="shared" ref="AP19" si="651">AP18/$AL18*100</f>
        <v>15.560640732265446</v>
      </c>
      <c r="AQ19" s="11">
        <f t="shared" ref="AQ19" si="652">AQ18/$AL18*100</f>
        <v>3.4324942791762014</v>
      </c>
      <c r="AR19" s="11">
        <f t="shared" ref="AR19" si="653">AR18/$AL18*100</f>
        <v>9.1533180778032026</v>
      </c>
      <c r="AS19" s="11">
        <f t="shared" ref="AS19" si="654">AS18/$AL18*100</f>
        <v>8.2379862700228834</v>
      </c>
      <c r="AT19" s="11">
        <f t="shared" ref="AT19" si="655">AT18/$AL18*100</f>
        <v>4.805491990846682</v>
      </c>
      <c r="AU19" s="11">
        <f t="shared" ref="AU19" si="656">AU18/$AL18*100</f>
        <v>1.8306636155606408</v>
      </c>
      <c r="AV19" s="11">
        <f t="shared" ref="AV19" si="657">AV18/$AL18*100</f>
        <v>1.8306636155606408</v>
      </c>
      <c r="AW19" s="11">
        <f t="shared" ref="AW19" si="658">AW18/$AL18*100</f>
        <v>1.1441647597254003</v>
      </c>
      <c r="AX19" s="11">
        <f t="shared" ref="AX19" si="659">AX18/$AL18*100</f>
        <v>5.4919908466819223</v>
      </c>
      <c r="AY19" s="11">
        <f t="shared" ref="AY19" si="660">AY18/$AL18*100</f>
        <v>0.2288329519450801</v>
      </c>
      <c r="AZ19" s="11">
        <f t="shared" ref="AZ19" si="661">AZ18/$AL18*100</f>
        <v>2.0594965675057209</v>
      </c>
      <c r="BA19" s="11">
        <f t="shared" ref="BA19" si="662">BA18/$AL18*100</f>
        <v>12.356979405034325</v>
      </c>
      <c r="BB19" s="11">
        <f t="shared" ref="BB19" si="663">BB18/$AL18*100</f>
        <v>2.2883295194508007</v>
      </c>
      <c r="BC19" s="11">
        <f t="shared" ref="BC19" si="664">BC18/$AL18*100</f>
        <v>1.3729977116704806</v>
      </c>
      <c r="BD19" s="12">
        <f t="shared" ref="BD19" si="665">BD18/$AL18*100</f>
        <v>4.3478260869565215</v>
      </c>
      <c r="BE19" s="10">
        <f>SUM(BF19:BR19)</f>
        <v>100</v>
      </c>
      <c r="BF19" s="11">
        <f t="shared" ref="BF19" si="666">BF18/$BE18*100</f>
        <v>37.748344370860927</v>
      </c>
      <c r="BG19" s="11">
        <f t="shared" ref="BG19" si="667">BG18/$BE18*100</f>
        <v>5.629139072847682</v>
      </c>
      <c r="BH19" s="11">
        <f t="shared" ref="BH19" si="668">BH18/$BE18*100</f>
        <v>5.629139072847682</v>
      </c>
      <c r="BI19" s="11">
        <f t="shared" ref="BI19" si="669">BI18/$BE18*100</f>
        <v>0.66225165562913912</v>
      </c>
      <c r="BJ19" s="11">
        <f t="shared" ref="BJ19" si="670">BJ18/$BE18*100</f>
        <v>7.6158940397350996</v>
      </c>
      <c r="BK19" s="11">
        <f t="shared" ref="BK19" si="671">BK18/$BE18*100</f>
        <v>2.6490066225165565</v>
      </c>
      <c r="BL19" s="11">
        <f t="shared" ref="BL19" si="672">BL18/$BE18*100</f>
        <v>7.9470198675496695</v>
      </c>
      <c r="BM19" s="11">
        <f t="shared" ref="BM19" si="673">BM18/$BE18*100</f>
        <v>8.9403973509933774</v>
      </c>
      <c r="BN19" s="11">
        <f t="shared" ref="BN19" si="674">BN18/$BE18*100</f>
        <v>10.264900662251655</v>
      </c>
      <c r="BO19" s="11">
        <f t="shared" ref="BO19" si="675">BO18/$BE18*100</f>
        <v>0.33112582781456956</v>
      </c>
      <c r="BP19" s="11">
        <f t="shared" ref="BP19" si="676">BP18/$BE18*100</f>
        <v>7.6158940397350996</v>
      </c>
      <c r="BQ19" s="11">
        <f t="shared" ref="BQ19" si="677">BQ18/$BE18*100</f>
        <v>3.3112582781456954</v>
      </c>
      <c r="BR19" s="12">
        <f t="shared" ref="BR19" si="678">BR18/$BE18*100</f>
        <v>1.6556291390728477</v>
      </c>
      <c r="BS19" s="10">
        <f>SUM(BT19:CN19)</f>
        <v>100.00000000000001</v>
      </c>
      <c r="BT19" s="11">
        <f t="shared" ref="BT19" si="679">BT18/$BS18*100</f>
        <v>7.7283372365339584</v>
      </c>
      <c r="BU19" s="11">
        <f t="shared" ref="BU19" si="680">BU18/$BS18*100</f>
        <v>16.861826697892273</v>
      </c>
      <c r="BV19" s="11">
        <f t="shared" ref="BV19" si="681">BV18/$BS18*100</f>
        <v>6.557377049180328</v>
      </c>
      <c r="BW19" s="11">
        <f t="shared" ref="BW19" si="682">BW18/$BS18*100</f>
        <v>4.918032786885246</v>
      </c>
      <c r="BX19" s="11">
        <f t="shared" ref="BX19" si="683">BX18/$BS18*100</f>
        <v>7.4941451990632322</v>
      </c>
      <c r="BY19" s="11">
        <f t="shared" ref="BY19" si="684">BY18/$BS18*100</f>
        <v>9.3676814988290413</v>
      </c>
      <c r="BZ19" s="11">
        <f t="shared" ref="BZ19" si="685">BZ18/$BS18*100</f>
        <v>10.070257611241217</v>
      </c>
      <c r="CA19" s="11">
        <f t="shared" ref="CA19" si="686">CA18/$BS18*100</f>
        <v>2.1077283372365341</v>
      </c>
      <c r="CB19" s="11">
        <f t="shared" ref="CB19" si="687">CB18/$BS18*100</f>
        <v>5.8548009367681502</v>
      </c>
      <c r="CC19" s="11">
        <f t="shared" ref="CC19" si="688">CC18/$BS18*100</f>
        <v>2.5761124121779861</v>
      </c>
      <c r="CD19" s="11">
        <f t="shared" ref="CD19" si="689">CD18/$BS18*100</f>
        <v>4.4496487119437944</v>
      </c>
      <c r="CE19" s="11">
        <f t="shared" ref="CE19" si="690">CE18/$BS18*100</f>
        <v>1.873536299765808</v>
      </c>
      <c r="CF19" s="11">
        <f t="shared" ref="CF19" si="691">CF18/$BS18*100</f>
        <v>0.93676814988290402</v>
      </c>
      <c r="CG19" s="11">
        <f t="shared" ref="CG19" si="692">CG18/$BS18*100</f>
        <v>5.8548009367681502</v>
      </c>
      <c r="CH19" s="11">
        <f t="shared" ref="CH19" si="693">CH18/$BS18*100</f>
        <v>3.7470725995316161</v>
      </c>
      <c r="CI19" s="11">
        <f t="shared" ref="CI19" si="694">CI18/$BS18*100</f>
        <v>0.70257611241217799</v>
      </c>
      <c r="CJ19" s="11">
        <f t="shared" ref="CJ19" si="695">CJ18/$BS18*100</f>
        <v>2.810304449648712</v>
      </c>
      <c r="CK19" s="11">
        <f t="shared" ref="CK19" si="696">CK18/$BS18*100</f>
        <v>1.1709601873536302</v>
      </c>
      <c r="CL19" s="11">
        <f t="shared" ref="CL19" si="697">CL18/$BS18*100</f>
        <v>0.46838407494145201</v>
      </c>
      <c r="CM19" s="11">
        <f t="shared" ref="CM19" si="698">CM18/$BS18*100</f>
        <v>3.278688524590164</v>
      </c>
      <c r="CN19" s="11">
        <f t="shared" ref="CN19" si="699">CN18/$BS18*100</f>
        <v>1.1709601873536302</v>
      </c>
      <c r="CO19" s="10">
        <f>SUM(CP19:CR19)</f>
        <v>100</v>
      </c>
      <c r="CP19" s="11">
        <f t="shared" ref="CP19:CP25" si="700">CP18/$D18*100</f>
        <v>92.352941176470594</v>
      </c>
      <c r="CQ19" s="11">
        <f t="shared" ref="CQ19" si="701">CQ18/$D18*100</f>
        <v>5.8823529411764701</v>
      </c>
      <c r="CR19" s="12">
        <f t="shared" ref="CR19" si="702">CR18/$D18*100</f>
        <v>1.7647058823529411</v>
      </c>
      <c r="CS19" s="10">
        <f>SUM(CT19:CU19)</f>
        <v>100</v>
      </c>
      <c r="CT19" s="11">
        <f t="shared" ref="CT19:CT25" si="703">CT18/$CS18*100</f>
        <v>65.408805031446533</v>
      </c>
      <c r="CU19" s="11">
        <f t="shared" ref="CU19:CU25" si="704">CU18/$CS18*100</f>
        <v>34.591194968553459</v>
      </c>
      <c r="CV19" s="10">
        <f>SUM(CW19:DN19)</f>
        <v>100</v>
      </c>
      <c r="CW19" s="11">
        <f t="shared" ref="CW19:CW25" si="705">CW18/$CV18*100</f>
        <v>4.9342105263157894</v>
      </c>
      <c r="CX19" s="11">
        <f t="shared" ref="CX19:CX25" si="706">CX18/$CV18*100</f>
        <v>11.184210526315789</v>
      </c>
      <c r="CY19" s="11">
        <f t="shared" ref="CY19:CY25" si="707">CY18/$CV18*100</f>
        <v>4.6052631578947363</v>
      </c>
      <c r="CZ19" s="11">
        <f t="shared" ref="CZ19:CZ25" si="708">CZ18/$CV18*100</f>
        <v>2.6315789473684208</v>
      </c>
      <c r="DA19" s="11">
        <f t="shared" ref="DA19:DA25" si="709">DA18/$CV18*100</f>
        <v>4.2763157894736841</v>
      </c>
      <c r="DB19" s="11">
        <f t="shared" ref="DB19:DB25" si="710">DB18/$CV18*100</f>
        <v>7.8947368421052628</v>
      </c>
      <c r="DC19" s="11">
        <f t="shared" ref="DC19:DC25" si="711">DC18/$CV18*100</f>
        <v>7.2368421052631584</v>
      </c>
      <c r="DD19" s="11">
        <f t="shared" ref="DD19:DD25" si="712">DD18/$CV18*100</f>
        <v>1.3157894736842104</v>
      </c>
      <c r="DE19" s="11">
        <f t="shared" ref="DE19:DE25" si="713">DE18/$CV18*100</f>
        <v>1.6447368421052631</v>
      </c>
      <c r="DF19" s="11">
        <f t="shared" ref="DF19:DF25" si="714">DF18/$CV18*100</f>
        <v>6.5789473684210522</v>
      </c>
      <c r="DG19" s="11">
        <f t="shared" ref="DG19:DG25" si="715">DG18/$CV18*100</f>
        <v>7.8947368421052628</v>
      </c>
      <c r="DH19" s="11">
        <f t="shared" ref="DH19:DH25" si="716">DH18/$CV18*100</f>
        <v>4.9342105263157894</v>
      </c>
      <c r="DI19" s="11">
        <f t="shared" ref="DI19:DI25" si="717">DI18/$CV18*100</f>
        <v>1.9736842105263157</v>
      </c>
      <c r="DJ19" s="11">
        <f t="shared" ref="DJ19:DJ25" si="718">DJ18/$CV18*100</f>
        <v>11.842105263157894</v>
      </c>
      <c r="DK19" s="11">
        <f t="shared" ref="DK19:DK25" si="719">DK18/$CV18*100</f>
        <v>11.842105263157894</v>
      </c>
      <c r="DL19" s="11">
        <f t="shared" ref="DL19:DL25" si="720">DL18/$CV18*100</f>
        <v>4.6052631578947363</v>
      </c>
      <c r="DM19" s="11">
        <f t="shared" ref="DM19:DM25" si="721">DM18/$CV18*100</f>
        <v>1.9736842105263157</v>
      </c>
      <c r="DN19" s="12">
        <f t="shared" ref="DN19:DN25" si="722">DN18/$CV18*100</f>
        <v>2.6315789473684208</v>
      </c>
    </row>
    <row r="20" spans="2:118" x14ac:dyDescent="0.4">
      <c r="B20" s="18"/>
      <c r="C20" s="14" t="s">
        <v>1483</v>
      </c>
      <c r="D20" s="15">
        <f t="shared" si="212"/>
        <v>85</v>
      </c>
      <c r="E20" s="16">
        <f>COUNTIFS(小学生・中学生アンケート元データ!$M$2:$M$1475,クロス集計結果一覧!E$3,小学生・中学生アンケート元データ!$K$2:$K$1475,クロス集計結果一覧!$C20)</f>
        <v>26</v>
      </c>
      <c r="F20" s="16">
        <f>COUNTIFS(小学生・中学生アンケート元データ!$M$2:$M$1475,クロス集計結果一覧!F$3,小学生・中学生アンケート元データ!$K$2:$K$1475,クロス集計結果一覧!$C20)</f>
        <v>31</v>
      </c>
      <c r="G20" s="16">
        <f>COUNTIFS(小学生・中学生アンケート元データ!$M$2:$M$1475,クロス集計結果一覧!G$3,小学生・中学生アンケート元データ!$K$2:$K$1475,クロス集計結果一覧!$C20)</f>
        <v>24</v>
      </c>
      <c r="H20" s="16">
        <f>COUNTIFS(小学生・中学生アンケート元データ!$M$2:$M$1475,クロス集計結果一覧!H$3,小学生・中学生アンケート元データ!$K$2:$K$1475,クロス集計結果一覧!$C20)</f>
        <v>1</v>
      </c>
      <c r="I20" s="16">
        <f>COUNTIFS(小学生・中学生アンケート元データ!$M$2:$M$1475,クロス集計結果一覧!I$3,小学生・中学生アンケート元データ!$K$2:$K$1475,クロス集計結果一覧!$C20)</f>
        <v>3</v>
      </c>
      <c r="J20" s="17">
        <f>COUNTIFS(小学生・中学生アンケート元データ!$M$2:$M$1475,"",小学生・中学生アンケート元データ!$K$2:$K$1475,クロス集計結果一覧!$C20)</f>
        <v>0</v>
      </c>
      <c r="K20" s="15">
        <f t="shared" si="107"/>
        <v>85</v>
      </c>
      <c r="L20" s="16">
        <f>COUNTIFS(小学生・中学生アンケート元データ!$N$2:$N$1475,クロス集計結果一覧!L$3,小学生・中学生アンケート元データ!$K$2:$K$1475,クロス集計結果一覧!$C20)</f>
        <v>20</v>
      </c>
      <c r="M20" s="16">
        <f>COUNTIFS(小学生・中学生アンケート元データ!$N$2:$N$1475,クロス集計結果一覧!M$3,小学生・中学生アンケート元データ!$K$2:$K$1475,クロス集計結果一覧!$C20)</f>
        <v>32</v>
      </c>
      <c r="N20" s="16">
        <f>COUNTIFS(小学生・中学生アンケート元データ!$N$2:$N$1475,クロス集計結果一覧!N$3,小学生・中学生アンケート元データ!$K$2:$K$1475,クロス集計結果一覧!$C20)</f>
        <v>12</v>
      </c>
      <c r="O20" s="16">
        <f>COUNTIFS(小学生・中学生アンケート元データ!$N$2:$N$1475,クロス集計結果一覧!O$3,小学生・中学生アンケート元データ!$K$2:$K$1475,クロス集計結果一覧!$C20)</f>
        <v>5</v>
      </c>
      <c r="P20" s="16">
        <f>COUNTIFS(小学生・中学生アンケート元データ!$N$2:$N$1475,クロス集計結果一覧!P$3,小学生・中学生アンケート元データ!$K$2:$K$1475,クロス集計結果一覧!$C20)</f>
        <v>16</v>
      </c>
      <c r="Q20" s="17">
        <f>COUNTIFS(小学生・中学生アンケート元データ!$N$2:$N$1475,"",小学生・中学生アンケート元データ!$K$2:$K$1475,クロス集計結果一覧!$C20)</f>
        <v>0</v>
      </c>
      <c r="R20" s="15">
        <f>SUM(S20:U20)</f>
        <v>85</v>
      </c>
      <c r="S20" s="16">
        <f>COUNTIFS(小学生・中学生アンケート元データ!$O$2:$O$1475,"住んでいたい　→問６ー１へ",小学生・中学生アンケート元データ!$K$2:$K$1475,クロス集計結果一覧!$C20)</f>
        <v>42</v>
      </c>
      <c r="T20" s="16">
        <f>COUNTIFS(小学生・中学生アンケート元データ!$O$2:$O$1475,"住んでいたくない　→問６－２へ",小学生・中学生アンケート元データ!$K$2:$K$1475,クロス集計結果一覧!$C20)</f>
        <v>43</v>
      </c>
      <c r="U20" s="17">
        <f>COUNTIFS(小学生・中学生アンケート元データ!$O$2:$O$1475,"",小学生・中学生アンケート元データ!$K$2:$K$1475,クロス集計結果一覧!$C20)</f>
        <v>0</v>
      </c>
      <c r="V20" s="15">
        <f t="shared" si="108"/>
        <v>42</v>
      </c>
      <c r="W20" s="16">
        <f>COUNTIFS(小学生・中学生アンケート元データ!$P$2:$P$1475,クロス集計結果一覧!W$3,小学生・中学生アンケート元データ!$K$2:$K$1475,クロス集計結果一覧!$C20)</f>
        <v>4</v>
      </c>
      <c r="X20" s="16">
        <f>COUNTIFS(小学生・中学生アンケート元データ!$P$2:$P$1475,クロス集計結果一覧!X$3,小学生・中学生アンケート元データ!$K$2:$K$1475,クロス集計結果一覧!$C20)</f>
        <v>21</v>
      </c>
      <c r="Y20" s="16">
        <f>COUNTIFS(小学生・中学生アンケート元データ!$P$2:$P$1475,クロス集計結果一覧!Y$3,小学生・中学生アンケート元データ!$K$2:$K$1475,クロス集計結果一覧!$C20)</f>
        <v>7</v>
      </c>
      <c r="Z20" s="16">
        <f>COUNTIFS(小学生・中学生アンケート元データ!$P$2:$P$1475,クロス集計結果一覧!Z$3,小学生・中学生アンケート元データ!$K$2:$K$1475,クロス集計結果一覧!$C20)</f>
        <v>0</v>
      </c>
      <c r="AA20" s="16">
        <f>COUNTIFS(小学生・中学生アンケート元データ!$P$2:$P$1475,クロス集計結果一覧!AA$3,小学生・中学生アンケート元データ!$K$2:$K$1475,クロス集計結果一覧!$C20)</f>
        <v>1</v>
      </c>
      <c r="AB20" s="16">
        <f>COUNTIFS(小学生・中学生アンケート元データ!$P$2:$P$1475,クロス集計結果一覧!AB$3,小学生・中学生アンケート元データ!$K$2:$K$1475,クロス集計結果一覧!$C20)</f>
        <v>6</v>
      </c>
      <c r="AC20" s="25">
        <f>S20-SUM(W20:AB20)</f>
        <v>3</v>
      </c>
      <c r="AD20" s="15">
        <f>SUM(AE20:AK20)</f>
        <v>43</v>
      </c>
      <c r="AE20" s="16">
        <f>COUNTIFS(小学生・中学生アンケート元データ!$Q$2:$Q$1475,クロス集計結果一覧!AE$3,小学生・中学生アンケート元データ!$K$2:$K$1475,クロス集計結果一覧!$C20)</f>
        <v>5</v>
      </c>
      <c r="AF20" s="16">
        <f>COUNTIFS(小学生・中学生アンケート元データ!$Q$2:$Q$1475,クロス集計結果一覧!AF$3,小学生・中学生アンケート元データ!$K$2:$K$1475,クロス集計結果一覧!$C20)</f>
        <v>8</v>
      </c>
      <c r="AG20" s="16">
        <f>COUNTIFS(小学生・中学生アンケート元データ!$Q$2:$Q$1475,クロス集計結果一覧!AG$3,小学生・中学生アンケート元データ!$K$2:$K$1475,クロス集計結果一覧!$C20)</f>
        <v>9</v>
      </c>
      <c r="AH20" s="16">
        <f>COUNTIFS(小学生・中学生アンケート元データ!$Q$2:$Q$1475,クロス集計結果一覧!AH$3,小学生・中学生アンケート元データ!$K$2:$K$1475,クロス集計結果一覧!$C20)</f>
        <v>3</v>
      </c>
      <c r="AI20" s="16">
        <f>COUNTIFS(小学生・中学生アンケート元データ!$Q$2:$Q$1475,クロス集計結果一覧!AI$3,小学生・中学生アンケート元データ!$K$2:$K$1475,クロス集計結果一覧!$C20)</f>
        <v>0</v>
      </c>
      <c r="AJ20" s="16">
        <f>COUNTIFS(小学生・中学生アンケート元データ!$Q$2:$Q$1475,クロス集計結果一覧!AJ$3,小学生・中学生アンケート元データ!$K$2:$K$1475,クロス集計結果一覧!$C20)</f>
        <v>10</v>
      </c>
      <c r="AK20" s="25">
        <f t="shared" ref="AK20" si="723">T20-SUM(AE20:AJ20)</f>
        <v>8</v>
      </c>
      <c r="AL20" s="15">
        <f t="shared" si="110"/>
        <v>225</v>
      </c>
      <c r="AM20" s="16">
        <f>COUNTIFS(小学生・中学生アンケート元データ!$K$2:$K$1475,クロス集計結果一覧!$C20,小学生・中学生アンケート元データ!$R$2:$R$1475,クロス集計結果一覧!AM$3)+COUNTIFS(小学生・中学生アンケート元データ!$K$2:$K$1475,クロス集計結果一覧!$C20,小学生・中学生アンケート元データ!$S$2:$S$1475,クロス集計結果一覧!AM$3)+COUNTIFS(小学生・中学生アンケート元データ!$K$2:$K$1475,クロス集計結果一覧!$C20,小学生・中学生アンケート元データ!$T$2:$T$1475,クロス集計結果一覧!AM$3)</f>
        <v>22</v>
      </c>
      <c r="AN20" s="16">
        <f>COUNTIFS(小学生・中学生アンケート元データ!$K$2:$K$1475,クロス集計結果一覧!$C20,小学生・中学生アンケート元データ!$R$2:$R$1475,クロス集計結果一覧!AN$3)+COUNTIFS(小学生・中学生アンケート元データ!$K$2:$K$1475,クロス集計結果一覧!$C20,小学生・中学生アンケート元データ!$S$2:$S$1475,クロス集計結果一覧!AN$3)+COUNTIFS(小学生・中学生アンケート元データ!$K$2:$K$1475,クロス集計結果一覧!$C20,小学生・中学生アンケート元データ!$T$2:$T$1475,クロス集計結果一覧!AN$3)</f>
        <v>9</v>
      </c>
      <c r="AO20" s="16">
        <f>COUNTIFS(小学生・中学生アンケート元データ!$K$2:$K$1475,クロス集計結果一覧!$C20,小学生・中学生アンケート元データ!$R$2:$R$1475,クロス集計結果一覧!AO$3)+COUNTIFS(小学生・中学生アンケート元データ!$K$2:$K$1475,クロス集計結果一覧!$C20,小学生・中学生アンケート元データ!$S$2:$S$1475,クロス集計結果一覧!AO$3)+COUNTIFS(小学生・中学生アンケート元データ!$K$2:$K$1475,クロス集計結果一覧!$C20,小学生・中学生アンケート元データ!$T$2:$T$1475,クロス集計結果一覧!AO$3)</f>
        <v>27</v>
      </c>
      <c r="AP20" s="16">
        <f>COUNTIFS(小学生・中学生アンケート元データ!$K$2:$K$1475,クロス集計結果一覧!$C20,小学生・中学生アンケート元データ!$R$2:$R$1475,クロス集計結果一覧!AP$3)+COUNTIFS(小学生・中学生アンケート元データ!$K$2:$K$1475,クロス集計結果一覧!$C20,小学生・中学生アンケート元データ!$S$2:$S$1475,クロス集計結果一覧!AP$3)+COUNTIFS(小学生・中学生アンケート元データ!$K$2:$K$1475,クロス集計結果一覧!$C20,小学生・中学生アンケート元データ!$T$2:$T$1475,クロス集計結果一覧!AP$3)</f>
        <v>42</v>
      </c>
      <c r="AQ20" s="16">
        <f>COUNTIFS(小学生・中学生アンケート元データ!$K$2:$K$1475,クロス集計結果一覧!$C20,小学生・中学生アンケート元データ!$R$2:$R$1475,クロス集計結果一覧!AQ$3)+COUNTIFS(小学生・中学生アンケート元データ!$K$2:$K$1475,クロス集計結果一覧!$C20,小学生・中学生アンケート元データ!$S$2:$S$1475,クロス集計結果一覧!AQ$3)+COUNTIFS(小学生・中学生アンケート元データ!$K$2:$K$1475,クロス集計結果一覧!$C20,小学生・中学生アンケート元データ!$T$2:$T$1475,クロス集計結果一覧!AQ$3)</f>
        <v>11</v>
      </c>
      <c r="AR20" s="16">
        <f>COUNTIFS(小学生・中学生アンケート元データ!$K$2:$K$1475,クロス集計結果一覧!$C20,小学生・中学生アンケート元データ!$R$2:$R$1475,クロス集計結果一覧!AR$3)+COUNTIFS(小学生・中学生アンケート元データ!$K$2:$K$1475,クロス集計結果一覧!$C20,小学生・中学生アンケート元データ!$S$2:$S$1475,クロス集計結果一覧!AR$3)+COUNTIFS(小学生・中学生アンケート元データ!$K$2:$K$1475,クロス集計結果一覧!$C20,小学生・中学生アンケート元データ!$T$2:$T$1475,クロス集計結果一覧!AR$3)</f>
        <v>27</v>
      </c>
      <c r="AS20" s="16">
        <f>COUNTIFS(小学生・中学生アンケート元データ!$K$2:$K$1475,クロス集計結果一覧!$C20,小学生・中学生アンケート元データ!$R$2:$R$1475,クロス集計結果一覧!AS$3)+COUNTIFS(小学生・中学生アンケート元データ!$K$2:$K$1475,クロス集計結果一覧!$C20,小学生・中学生アンケート元データ!$S$2:$S$1475,クロス集計結果一覧!AS$3)+COUNTIFS(小学生・中学生アンケート元データ!$K$2:$K$1475,クロス集計結果一覧!$C20,小学生・中学生アンケート元データ!$T$2:$T$1475,クロス集計結果一覧!AS$3)</f>
        <v>13</v>
      </c>
      <c r="AT20" s="16">
        <f>COUNTIFS(小学生・中学生アンケート元データ!$K$2:$K$1475,クロス集計結果一覧!$C20,小学生・中学生アンケート元データ!$R$2:$R$1475,クロス集計結果一覧!AT$3)+COUNTIFS(小学生・中学生アンケート元データ!$K$2:$K$1475,クロス集計結果一覧!$C20,小学生・中学生アンケート元データ!$S$2:$S$1475,クロス集計結果一覧!AT$3)+COUNTIFS(小学生・中学生アンケート元データ!$K$2:$K$1475,クロス集計結果一覧!$C20,小学生・中学生アンケート元データ!$T$2:$T$1475,クロス集計結果一覧!AT$3)</f>
        <v>5</v>
      </c>
      <c r="AU20" s="16">
        <f>COUNTIFS(小学生・中学生アンケート元データ!$K$2:$K$1475,クロス集計結果一覧!$C20,小学生・中学生アンケート元データ!$R$2:$R$1475,クロス集計結果一覧!AU$3)+COUNTIFS(小学生・中学生アンケート元データ!$K$2:$K$1475,クロス集計結果一覧!$C20,小学生・中学生アンケート元データ!$S$2:$S$1475,クロス集計結果一覧!AU$3)+COUNTIFS(小学生・中学生アンケート元データ!$K$2:$K$1475,クロス集計結果一覧!$C20,小学生・中学生アンケート元データ!$T$2:$T$1475,クロス集計結果一覧!AU$3)</f>
        <v>6</v>
      </c>
      <c r="AV20" s="16">
        <f>COUNTIFS(小学生・中学生アンケート元データ!$K$2:$K$1475,クロス集計結果一覧!$C20,小学生・中学生アンケート元データ!$R$2:$R$1475,クロス集計結果一覧!AV$3)+COUNTIFS(小学生・中学生アンケート元データ!$K$2:$K$1475,クロス集計結果一覧!$C20,小学生・中学生アンケート元データ!$S$2:$S$1475,クロス集計結果一覧!AV$3)+COUNTIFS(小学生・中学生アンケート元データ!$K$2:$K$1475,クロス集計結果一覧!$C20,小学生・中学生アンケート元データ!$T$2:$T$1475,クロス集計結果一覧!AV$3)</f>
        <v>3</v>
      </c>
      <c r="AW20" s="16">
        <f>COUNTIFS(小学生・中学生アンケート元データ!$K$2:$K$1475,クロス集計結果一覧!$C20,小学生・中学生アンケート元データ!$R$2:$R$1475,クロス集計結果一覧!AW$3)+COUNTIFS(小学生・中学生アンケート元データ!$K$2:$K$1475,クロス集計結果一覧!$C20,小学生・中学生アンケート元データ!$S$2:$S$1475,クロス集計結果一覧!AW$3)+COUNTIFS(小学生・中学生アンケート元データ!$K$2:$K$1475,クロス集計結果一覧!$C20,小学生・中学生アンケート元データ!$T$2:$T$1475,クロス集計結果一覧!AW$3)</f>
        <v>4</v>
      </c>
      <c r="AX20" s="16">
        <f>COUNTIFS(小学生・中学生アンケート元データ!$K$2:$K$1475,クロス集計結果一覧!$C20,小学生・中学生アンケート元データ!$R$2:$R$1475,クロス集計結果一覧!AX$3)+COUNTIFS(小学生・中学生アンケート元データ!$K$2:$K$1475,クロス集計結果一覧!$C20,小学生・中学生アンケート元データ!$S$2:$S$1475,クロス集計結果一覧!AX$3)+COUNTIFS(小学生・中学生アンケート元データ!$K$2:$K$1475,クロス集計結果一覧!$C20,小学生・中学生アンケート元データ!$T$2:$T$1475,クロス集計結果一覧!AX$3)</f>
        <v>8</v>
      </c>
      <c r="AY20" s="16">
        <f>COUNTIFS(小学生・中学生アンケート元データ!$K$2:$K$1475,クロス集計結果一覧!$C20,小学生・中学生アンケート元データ!$R$2:$R$1475,クロス集計結果一覧!AY$3)+COUNTIFS(小学生・中学生アンケート元データ!$K$2:$K$1475,クロス集計結果一覧!$C20,小学生・中学生アンケート元データ!$S$2:$S$1475,クロス集計結果一覧!AY$3)+COUNTIFS(小学生・中学生アンケート元データ!$K$2:$K$1475,クロス集計結果一覧!$C20,小学生・中学生アンケート元データ!$T$2:$T$1475,クロス集計結果一覧!AY$3)</f>
        <v>4</v>
      </c>
      <c r="AZ20" s="16">
        <f>COUNTIFS(小学生・中学生アンケート元データ!$K$2:$K$1475,クロス集計結果一覧!$C20,小学生・中学生アンケート元データ!$R$2:$R$1475,クロス集計結果一覧!AZ$3)+COUNTIFS(小学生・中学生アンケート元データ!$K$2:$K$1475,クロス集計結果一覧!$C20,小学生・中学生アンケート元データ!$S$2:$S$1475,クロス集計結果一覧!AZ$3)+COUNTIFS(小学生・中学生アンケート元データ!$K$2:$K$1475,クロス集計結果一覧!$C20,小学生・中学生アンケート元データ!$T$2:$T$1475,クロス集計結果一覧!AZ$3)</f>
        <v>5</v>
      </c>
      <c r="BA20" s="16">
        <f>COUNTIFS(小学生・中学生アンケート元データ!$K$2:$K$1475,クロス集計結果一覧!$C20,小学生・中学生アンケート元データ!$R$2:$R$1475,クロス集計結果一覧!BA$3)+COUNTIFS(小学生・中学生アンケート元データ!$K$2:$K$1475,クロス集計結果一覧!$C20,小学生・中学生アンケート元データ!$S$2:$S$1475,クロス集計結果一覧!BA$3)+COUNTIFS(小学生・中学生アンケート元データ!$K$2:$K$1475,クロス集計結果一覧!$C20,小学生・中学生アンケート元データ!$T$2:$T$1475,クロス集計結果一覧!BA$3)</f>
        <v>25</v>
      </c>
      <c r="BB20" s="16">
        <f>COUNTIFS(小学生・中学生アンケート元データ!$K$2:$K$1475,クロス集計結果一覧!$C20,小学生・中学生アンケート元データ!$R$2:$R$1475,クロス集計結果一覧!BB$3)+COUNTIFS(小学生・中学生アンケート元データ!$K$2:$K$1475,クロス集計結果一覧!$C20,小学生・中学生アンケート元データ!$S$2:$S$1475,クロス集計結果一覧!BB$3)+COUNTIFS(小学生・中学生アンケート元データ!$K$2:$K$1475,クロス集計結果一覧!$C20,小学生・中学生アンケート元データ!$T$2:$T$1475,クロス集計結果一覧!BB$3)</f>
        <v>9</v>
      </c>
      <c r="BC20" s="16">
        <f>COUNTIFS(小学生・中学生アンケート元データ!$K$2:$K$1475,クロス集計結果一覧!$C20,小学生・中学生アンケート元データ!$R$2:$R$1475,クロス集計結果一覧!BC$3)+COUNTIFS(小学生・中学生アンケート元データ!$K$2:$K$1475,クロス集計結果一覧!$C20,小学生・中学生アンケート元データ!$S$2:$S$1475,クロス集計結果一覧!BC$3)+COUNTIFS(小学生・中学生アンケート元データ!$K$2:$K$1475,クロス集計結果一覧!$C20,小学生・中学生アンケート元データ!$T$2:$T$1475,クロス集計結果一覧!BC$3)</f>
        <v>1</v>
      </c>
      <c r="BD20" s="17">
        <f>COUNTIFS(小学生・中学生アンケート元データ!$K$2:$K$1475,クロス集計結果一覧!$C20,小学生・中学生アンケート元データ!$R$2:$R$1475,クロス集計結果一覧!BD$3)+COUNTIFS(小学生・中学生アンケート元データ!$K$2:$K$1475,クロス集計結果一覧!$C20,小学生・中学生アンケート元データ!$S$2:$S$1475,クロス集計結果一覧!BD$3)+COUNTIFS(小学生・中学生アンケート元データ!$K$2:$K$1475,クロス集計結果一覧!$C20,小学生・中学生アンケート元データ!$T$2:$T$1475,クロス集計結果一覧!BD$3)</f>
        <v>4</v>
      </c>
      <c r="BE20" s="15">
        <f>SUM(BF20:BR20)</f>
        <v>156</v>
      </c>
      <c r="BF20" s="16">
        <f>COUNTIFS(小学生・中学生アンケート元データ!$K$2:$K$1475,クロス集計結果一覧!$C20,小学生・中学生アンケート元データ!$U$2:$U$1475,クロス集計結果一覧!BF$3)+COUNTIFS(小学生・中学生アンケート元データ!$K$2:$K$1475,クロス集計結果一覧!$C20,小学生・中学生アンケート元データ!$V$2:$V$1475,クロス集計結果一覧!BF$3)</f>
        <v>52</v>
      </c>
      <c r="BG20" s="16">
        <f>COUNTIFS(小学生・中学生アンケート元データ!$K$2:$K$1475,クロス集計結果一覧!$C20,小学生・中学生アンケート元データ!$U$2:$U$1475,クロス集計結果一覧!BG$3)+COUNTIFS(小学生・中学生アンケート元データ!$K$2:$K$1475,クロス集計結果一覧!$C20,小学生・中学生アンケート元データ!$V$2:$V$1475,クロス集計結果一覧!BG$3)</f>
        <v>13</v>
      </c>
      <c r="BH20" s="16">
        <f>COUNTIFS(小学生・中学生アンケート元データ!$K$2:$K$1475,クロス集計結果一覧!$C20,小学生・中学生アンケート元データ!$U$2:$U$1475,クロス集計結果一覧!BH$3)+COUNTIFS(小学生・中学生アンケート元データ!$K$2:$K$1475,クロス集計結果一覧!$C20,小学生・中学生アンケート元データ!$V$2:$V$1475,クロス集計結果一覧!BH$3)</f>
        <v>10</v>
      </c>
      <c r="BI20" s="16">
        <f>COUNTIFS(小学生・中学生アンケート元データ!$K$2:$K$1475,クロス集計結果一覧!$C20,小学生・中学生アンケート元データ!$U$2:$U$1475,クロス集計結果一覧!BI$3)+COUNTIFS(小学生・中学生アンケート元データ!$K$2:$K$1475,クロス集計結果一覧!$C20,小学生・中学生アンケート元データ!$V$2:$V$1475,クロス集計結果一覧!BI$3)</f>
        <v>2</v>
      </c>
      <c r="BJ20" s="16">
        <f>COUNTIFS(小学生・中学生アンケート元データ!$K$2:$K$1475,クロス集計結果一覧!$C20,小学生・中学生アンケート元データ!$U$2:$U$1475,クロス集計結果一覧!BJ$3)+COUNTIFS(小学生・中学生アンケート元データ!$K$2:$K$1475,クロス集計結果一覧!$C20,小学生・中学生アンケート元データ!$V$2:$V$1475,クロス集計結果一覧!BJ$3)</f>
        <v>11</v>
      </c>
      <c r="BK20" s="16">
        <f>COUNTIFS(小学生・中学生アンケート元データ!$K$2:$K$1475,クロス集計結果一覧!$C20,小学生・中学生アンケート元データ!$U$2:$U$1475,クロス集計結果一覧!BK$3)+COUNTIFS(小学生・中学生アンケート元データ!$K$2:$K$1475,クロス集計結果一覧!$C20,小学生・中学生アンケート元データ!$V$2:$V$1475,クロス集計結果一覧!BK$3)</f>
        <v>0</v>
      </c>
      <c r="BL20" s="16">
        <f>COUNTIFS(小学生・中学生アンケート元データ!$K$2:$K$1475,クロス集計結果一覧!$C20,小学生・中学生アンケート元データ!$U$2:$U$1475,クロス集計結果一覧!BL$3)+COUNTIFS(小学生・中学生アンケート元データ!$K$2:$K$1475,クロス集計結果一覧!$C20,小学生・中学生アンケート元データ!$V$2:$V$1475,クロス集計結果一覧!BL$3)</f>
        <v>19</v>
      </c>
      <c r="BM20" s="16">
        <f>COUNTIFS(小学生・中学生アンケート元データ!$K$2:$K$1475,クロス集計結果一覧!$C20,小学生・中学生アンケート元データ!$U$2:$U$1475,クロス集計結果一覧!BM$3)+COUNTIFS(小学生・中学生アンケート元データ!$K$2:$K$1475,クロス集計結果一覧!$C20,小学生・中学生アンケート元データ!$V$2:$V$1475,クロス集計結果一覧!BM$3)</f>
        <v>16</v>
      </c>
      <c r="BN20" s="16">
        <f>COUNTIFS(小学生・中学生アンケート元データ!$K$2:$K$1475,クロス集計結果一覧!$C20,小学生・中学生アンケート元データ!$U$2:$U$1475,クロス集計結果一覧!BN$3)+COUNTIFS(小学生・中学生アンケート元データ!$K$2:$K$1475,クロス集計結果一覧!$C20,小学生・中学生アンケート元データ!$V$2:$V$1475,クロス集計結果一覧!BN$3)</f>
        <v>10</v>
      </c>
      <c r="BO20" s="16">
        <f>COUNTIFS(小学生・中学生アンケート元データ!$K$2:$K$1475,クロス集計結果一覧!$C20,小学生・中学生アンケート元データ!$U$2:$U$1475,クロス集計結果一覧!BO$3)+COUNTIFS(小学生・中学生アンケート元データ!$K$2:$K$1475,クロス集計結果一覧!$C20,小学生・中学生アンケート元データ!$V$2:$V$1475,クロス集計結果一覧!BO$3)</f>
        <v>2</v>
      </c>
      <c r="BP20" s="16">
        <f>COUNTIFS(小学生・中学生アンケート元データ!$K$2:$K$1475,クロス集計結果一覧!$C20,小学生・中学生アンケート元データ!$U$2:$U$1475,クロス集計結果一覧!BP$3)+COUNTIFS(小学生・中学生アンケート元データ!$K$2:$K$1475,クロス集計結果一覧!$C20,小学生・中学生アンケート元データ!$V$2:$V$1475,クロス集計結果一覧!BP$3)</f>
        <v>12</v>
      </c>
      <c r="BQ20" s="16">
        <f>COUNTIFS(小学生・中学生アンケート元データ!$K$2:$K$1475,クロス集計結果一覧!$C20,小学生・中学生アンケート元データ!$U$2:$U$1475,クロス集計結果一覧!BQ$3)+COUNTIFS(小学生・中学生アンケート元データ!$K$2:$K$1475,クロス集計結果一覧!$C20,小学生・中学生アンケート元データ!$V$2:$V$1475,クロス集計結果一覧!BQ$3)</f>
        <v>9</v>
      </c>
      <c r="BR20" s="17">
        <f>COUNTIFS(小学生・中学生アンケート元データ!$K$2:$K$1475,クロス集計結果一覧!$C20,小学生・中学生アンケート元データ!$U$2:$U$1475,"*その他*")+COUNTIFS(小学生・中学生アンケート元データ!$K$2:$K$1475,クロス集計結果一覧!$C20,小学生・中学生アンケート元データ!$V$2:$V$1475,"*その他*")</f>
        <v>0</v>
      </c>
      <c r="BS20" s="15">
        <f>SUM(BT20:CN20)</f>
        <v>222</v>
      </c>
      <c r="BT20" s="16">
        <f>COUNTIFS(小学生・中学生アンケート元データ!$K$2:$K$1475,クロス集計結果一覧!$C20,小学生・中学生アンケート元データ!$W$2:$W$1475,クロス集計結果一覧!BT$3)+COUNTIFS(小学生・中学生アンケート元データ!$K$2:$K$1475,クロス集計結果一覧!$C20,小学生・中学生アンケート元データ!$X$2:$X$1475,クロス集計結果一覧!BT$3)+COUNTIFS(小学生・中学生アンケート元データ!$K$2:$K$1475,クロス集計結果一覧!$C20,小学生・中学生アンケート元データ!$Y$2:$Y$1475,クロス集計結果一覧!BT$3)</f>
        <v>12</v>
      </c>
      <c r="BU20" s="16">
        <f>COUNTIFS(小学生・中学生アンケート元データ!$K$2:$K$1475,クロス集計結果一覧!$C20,小学生・中学生アンケート元データ!$W$2:$W$1475,クロス集計結果一覧!BU$3)+COUNTIFS(小学生・中学生アンケート元データ!$K$2:$K$1475,クロス集計結果一覧!$C20,小学生・中学生アンケート元データ!$X$2:$X$1475,クロス集計結果一覧!BU$3)+COUNTIFS(小学生・中学生アンケート元データ!$K$2:$K$1475,クロス集計結果一覧!$C20,小学生・中学生アンケート元データ!$Y$2:$Y$1475,クロス集計結果一覧!BU$3)</f>
        <v>35</v>
      </c>
      <c r="BV20" s="16">
        <f>COUNTIFS(小学生・中学生アンケート元データ!$K$2:$K$1475,クロス集計結果一覧!$C20,小学生・中学生アンケート元データ!$W$2:$W$1475,クロス集計結果一覧!BV$3)+COUNTIFS(小学生・中学生アンケート元データ!$K$2:$K$1475,クロス集計結果一覧!$C20,小学生・中学生アンケート元データ!$X$2:$X$1475,クロス集計結果一覧!BV$3)+COUNTIFS(小学生・中学生アンケート元データ!$K$2:$K$1475,クロス集計結果一覧!$C20,小学生・中学生アンケート元データ!$Y$2:$Y$1475,クロス集計結果一覧!BV$3)</f>
        <v>16</v>
      </c>
      <c r="BW20" s="16">
        <f>COUNTIFS(小学生・中学生アンケート元データ!$K$2:$K$1475,クロス集計結果一覧!$C20,小学生・中学生アンケート元データ!$W$2:$W$1475,クロス集計結果一覧!BW$3)+COUNTIFS(小学生・中学生アンケート元データ!$K$2:$K$1475,クロス集計結果一覧!$C20,小学生・中学生アンケート元データ!$X$2:$X$1475,クロス集計結果一覧!BW$3)+COUNTIFS(小学生・中学生アンケート元データ!$K$2:$K$1475,クロス集計結果一覧!$C20,小学生・中学生アンケート元データ!$Y$2:$Y$1475,クロス集計結果一覧!BW$3)</f>
        <v>17</v>
      </c>
      <c r="BX20" s="16">
        <f>COUNTIFS(小学生・中学生アンケート元データ!$K$2:$K$1475,クロス集計結果一覧!$C20,小学生・中学生アンケート元データ!$W$2:$W$1475,クロス集計結果一覧!BX$3)+COUNTIFS(小学生・中学生アンケート元データ!$K$2:$K$1475,クロス集計結果一覧!$C20,小学生・中学生アンケート元データ!$X$2:$X$1475,クロス集計結果一覧!BX$3)+COUNTIFS(小学生・中学生アンケート元データ!$K$2:$K$1475,クロス集計結果一覧!$C20,小学生・中学生アンケート元データ!$Y$2:$Y$1475,クロス集計結果一覧!BX$3)</f>
        <v>14</v>
      </c>
      <c r="BY20" s="16">
        <f>COUNTIFS(小学生・中学生アンケート元データ!$K$2:$K$1475,クロス集計結果一覧!$C20,小学生・中学生アンケート元データ!$W$2:$W$1475,クロス集計結果一覧!BY$3)+COUNTIFS(小学生・中学生アンケート元データ!$K$2:$K$1475,クロス集計結果一覧!$C20,小学生・中学生アンケート元データ!$X$2:$X$1475,クロス集計結果一覧!BY$3)+COUNTIFS(小学生・中学生アンケート元データ!$K$2:$K$1475,クロス集計結果一覧!$C20,小学生・中学生アンケート元データ!$Y$2:$Y$1475,クロス集計結果一覧!BY$3)</f>
        <v>21</v>
      </c>
      <c r="BZ20" s="16">
        <f>COUNTIFS(小学生・中学生アンケート元データ!$K$2:$K$1475,クロス集計結果一覧!$C20,小学生・中学生アンケート元データ!$W$2:$W$1475,クロス集計結果一覧!BZ$3)+COUNTIFS(小学生・中学生アンケート元データ!$K$2:$K$1475,クロス集計結果一覧!$C20,小学生・中学生アンケート元データ!$X$2:$X$1475,クロス集計結果一覧!BZ$3)+COUNTIFS(小学生・中学生アンケート元データ!$K$2:$K$1475,クロス集計結果一覧!$C20,小学生・中学生アンケート元データ!$Y$2:$Y$1475,クロス集計結果一覧!BZ$3)</f>
        <v>25</v>
      </c>
      <c r="CA20" s="16">
        <f>COUNTIFS(小学生・中学生アンケート元データ!$K$2:$K$1475,クロス集計結果一覧!$C20,小学生・中学生アンケート元データ!$W$2:$W$1475,クロス集計結果一覧!CA$3)+COUNTIFS(小学生・中学生アンケート元データ!$K$2:$K$1475,クロス集計結果一覧!$C20,小学生・中学生アンケート元データ!$X$2:$X$1475,クロス集計結果一覧!CA$3)+COUNTIFS(小学生・中学生アンケート元データ!$K$2:$K$1475,クロス集計結果一覧!$C20,小学生・中学生アンケート元データ!$Y$2:$Y$1475,クロス集計結果一覧!CA$3)</f>
        <v>4</v>
      </c>
      <c r="CB20" s="16">
        <f>COUNTIFS(小学生・中学生アンケート元データ!$K$2:$K$1475,クロス集計結果一覧!$C20,小学生・中学生アンケート元データ!$W$2:$W$1475,クロス集計結果一覧!CB$3)+COUNTIFS(小学生・中学生アンケート元データ!$K$2:$K$1475,クロス集計結果一覧!$C20,小学生・中学生アンケート元データ!$X$2:$X$1475,クロス集計結果一覧!CB$3)+COUNTIFS(小学生・中学生アンケート元データ!$K$2:$K$1475,クロス集計結果一覧!$C20,小学生・中学生アンケート元データ!$Y$2:$Y$1475,クロス集計結果一覧!CB$3)</f>
        <v>8</v>
      </c>
      <c r="CC20" s="16">
        <f>COUNTIFS(小学生・中学生アンケート元データ!$K$2:$K$1475,クロス集計結果一覧!$C20,小学生・中学生アンケート元データ!$W$2:$W$1475,クロス集計結果一覧!CC$3)+COUNTIFS(小学生・中学生アンケート元データ!$K$2:$K$1475,クロス集計結果一覧!$C20,小学生・中学生アンケート元データ!$X$2:$X$1475,クロス集計結果一覧!CC$3)+COUNTIFS(小学生・中学生アンケート元データ!$K$2:$K$1475,クロス集計結果一覧!$C20,小学生・中学生アンケート元データ!$Y$2:$Y$1475,クロス集計結果一覧!CC$3)</f>
        <v>4</v>
      </c>
      <c r="CD20" s="16">
        <f>COUNTIFS(小学生・中学生アンケート元データ!$K$2:$K$1475,クロス集計結果一覧!$C20,小学生・中学生アンケート元データ!$W$2:$W$1475,クロス集計結果一覧!CD$3)+COUNTIFS(小学生・中学生アンケート元データ!$K$2:$K$1475,クロス集計結果一覧!$C20,小学生・中学生アンケート元データ!$X$2:$X$1475,クロス集計結果一覧!CD$3)+COUNTIFS(小学生・中学生アンケート元データ!$K$2:$K$1475,クロス集計結果一覧!$C20,小学生・中学生アンケート元データ!$Y$2:$Y$1475,クロス集計結果一覧!CD$3)</f>
        <v>19</v>
      </c>
      <c r="CE20" s="16">
        <f>COUNTIFS(小学生・中学生アンケート元データ!$K$2:$K$1475,クロス集計結果一覧!$C20,小学生・中学生アンケート元データ!$W$2:$W$1475,クロス集計結果一覧!CE$3)+COUNTIFS(小学生・中学生アンケート元データ!$K$2:$K$1475,クロス集計結果一覧!$C20,小学生・中学生アンケート元データ!$X$2:$X$1475,クロス集計結果一覧!CE$3)+COUNTIFS(小学生・中学生アンケート元データ!$K$2:$K$1475,クロス集計結果一覧!$C20,小学生・中学生アンケート元データ!$Y$2:$Y$1475,クロス集計結果一覧!CE$3)</f>
        <v>5</v>
      </c>
      <c r="CF20" s="16">
        <f>COUNTIFS(小学生・中学生アンケート元データ!$K$2:$K$1475,クロス集計結果一覧!$C20,小学生・中学生アンケート元データ!$W$2:$W$1475,クロス集計結果一覧!CF$3)+COUNTIFS(小学生・中学生アンケート元データ!$K$2:$K$1475,クロス集計結果一覧!$C20,小学生・中学生アンケート元データ!$X$2:$X$1475,クロス集計結果一覧!CF$3)+COUNTIFS(小学生・中学生アンケート元データ!$K$2:$K$1475,クロス集計結果一覧!$C20,小学生・中学生アンケート元データ!$Y$2:$Y$1475,クロス集計結果一覧!CF$3)</f>
        <v>3</v>
      </c>
      <c r="CG20" s="16">
        <f>COUNTIFS(小学生・中学生アンケート元データ!$K$2:$K$1475,クロス集計結果一覧!$C20,小学生・中学生アンケート元データ!$W$2:$W$1475,クロス集計結果一覧!CG$3)+COUNTIFS(小学生・中学生アンケート元データ!$K$2:$K$1475,クロス集計結果一覧!$C20,小学生・中学生アンケート元データ!$X$2:$X$1475,クロス集計結果一覧!CG$3)+COUNTIFS(小学生・中学生アンケート元データ!$K$2:$K$1475,クロス集計結果一覧!$C20,小学生・中学生アンケート元データ!$Y$2:$Y$1475,クロス集計結果一覧!CG$3)</f>
        <v>22</v>
      </c>
      <c r="CH20" s="16">
        <f>COUNTIFS(小学生・中学生アンケート元データ!$K$2:$K$1475,クロス集計結果一覧!$C20,小学生・中学生アンケート元データ!$W$2:$W$1475,クロス集計結果一覧!CH$3)+COUNTIFS(小学生・中学生アンケート元データ!$K$2:$K$1475,クロス集計結果一覧!$C20,小学生・中学生アンケート元データ!$X$2:$X$1475,クロス集計結果一覧!CH$3)+COUNTIFS(小学生・中学生アンケート元データ!$K$2:$K$1475,クロス集計結果一覧!$C20,小学生・中学生アンケート元データ!$Y$2:$Y$1475,クロス集計結果一覧!CH$3)</f>
        <v>5</v>
      </c>
      <c r="CI20" s="16">
        <f>COUNTIFS(小学生・中学生アンケート元データ!$K$2:$K$1475,クロス集計結果一覧!$C20,小学生・中学生アンケート元データ!$W$2:$W$1475,クロス集計結果一覧!CI$3)+COUNTIFS(小学生・中学生アンケート元データ!$K$2:$K$1475,クロス集計結果一覧!$C20,小学生・中学生アンケート元データ!$X$2:$X$1475,クロス集計結果一覧!CI$3)+COUNTIFS(小学生・中学生アンケート元データ!$K$2:$K$1475,クロス集計結果一覧!$C20,小学生・中学生アンケート元データ!$Y$2:$Y$1475,クロス集計結果一覧!CI$3)</f>
        <v>1</v>
      </c>
      <c r="CJ20" s="16">
        <f>COUNTIFS(小学生・中学生アンケート元データ!$K$2:$K$1475,クロス集計結果一覧!$C20,小学生・中学生アンケート元データ!$W$2:$W$1475,クロス集計結果一覧!CJ$3)+COUNTIFS(小学生・中学生アンケート元データ!$K$2:$K$1475,クロス集計結果一覧!$C20,小学生・中学生アンケート元データ!$X$2:$X$1475,クロス集計結果一覧!CJ$3)+COUNTIFS(小学生・中学生アンケート元データ!$K$2:$K$1475,クロス集計結果一覧!$C20,小学生・中学生アンケート元データ!$Y$2:$Y$1475,クロス集計結果一覧!CJ$3)</f>
        <v>3</v>
      </c>
      <c r="CK20" s="16">
        <f>COUNTIFS(小学生・中学生アンケート元データ!$K$2:$K$1475,クロス集計結果一覧!$C20,小学生・中学生アンケート元データ!$W$2:$W$1475,クロス集計結果一覧!CK$3)+COUNTIFS(小学生・中学生アンケート元データ!$K$2:$K$1475,クロス集計結果一覧!$C20,小学生・中学生アンケート元データ!$X$2:$X$1475,クロス集計結果一覧!CK$3)+COUNTIFS(小学生・中学生アンケート元データ!$K$2:$K$1475,クロス集計結果一覧!$C20,小学生・中学生アンケート元データ!$Y$2:$Y$1475,クロス集計結果一覧!CK$3)</f>
        <v>3</v>
      </c>
      <c r="CL20" s="16">
        <f>COUNTIFS(小学生・中学生アンケート元データ!$K$2:$K$1475,クロス集計結果一覧!$C20,小学生・中学生アンケート元データ!$W$2:$W$1475,クロス集計結果一覧!CL$3)+COUNTIFS(小学生・中学生アンケート元データ!$K$2:$K$1475,クロス集計結果一覧!$C20,小学生・中学生アンケート元データ!$X$2:$X$1475,クロス集計結果一覧!CL$3)+COUNTIFS(小学生・中学生アンケート元データ!$K$2:$K$1475,クロス集計結果一覧!$C20,小学生・中学生アンケート元データ!$Y$2:$Y$1475,クロス集計結果一覧!CL$3)</f>
        <v>1</v>
      </c>
      <c r="CM20" s="16">
        <f>COUNTIFS(小学生・中学生アンケート元データ!$K$2:$K$1475,クロス集計結果一覧!$C20,小学生・中学生アンケート元データ!$W$2:$W$1475,クロス集計結果一覧!CM$3)+COUNTIFS(小学生・中学生アンケート元データ!$K$2:$K$1475,クロス集計結果一覧!$C20,小学生・中学生アンケート元データ!$X$2:$X$1475,クロス集計結果一覧!CM$3)+COUNTIFS(小学生・中学生アンケート元データ!$K$2:$K$1475,クロス集計結果一覧!$C20,小学生・中学生アンケート元データ!$Y$2:$Y$1475,クロス集計結果一覧!CM$3)</f>
        <v>4</v>
      </c>
      <c r="CN20" s="16">
        <f>COUNTIFS(小学生・中学生アンケート元データ!$K$2:$K$1475,クロス集計結果一覧!$C20,小学生・中学生アンケート元データ!$W$2:$W$1475,"*その他*")+COUNTIFS(小学生・中学生アンケート元データ!$K$2:$K$1475,クロス集計結果一覧!$C20,小学生・中学生アンケート元データ!$X$2:$X$1475,"*その他*")+COUNTIFS(小学生・中学生アンケート元データ!$K$2:$K$1475,クロス集計結果一覧!$C20,小学生・中学生アンケート元データ!$Y$2:$Y$1475,"*その他*")</f>
        <v>0</v>
      </c>
      <c r="CO20" s="15">
        <f>SUM(CP20:CR20)</f>
        <v>85</v>
      </c>
      <c r="CP20" s="16">
        <f>COUNTIFS(小学生・中学生アンケート元データ!$Z$2:$Z$1475,CP$3,小学生・中学生アンケート元データ!$K$2:$K$1475,クロス集計結果一覧!$C20)</f>
        <v>69</v>
      </c>
      <c r="CQ20" s="16">
        <f>COUNTIFS(小学生・中学生アンケート元データ!$Z$2:$Z$1475,"知らない　→自由記述へ",小学生・中学生アンケート元データ!$K$2:$K$1475,クロス集計結果一覧!$C20)</f>
        <v>14</v>
      </c>
      <c r="CR20" s="17">
        <f>COUNTIFS(小学生・中学生アンケート元データ!$Z$2:$Z$1475,"",小学生・中学生アンケート元データ!$K$2:$K$1475,クロス集計結果一覧!$C20)</f>
        <v>2</v>
      </c>
      <c r="CS20" s="15">
        <f>SUM(CT20:CU20)</f>
        <v>71</v>
      </c>
      <c r="CT20" s="16">
        <f>COUNTIFS(小学生・中学生アンケート元データ!$AA$2:$AA$1475,CT$3,小学生・中学生アンケート元データ!$K$2:$K$1475,クロス集計結果一覧!$C20)</f>
        <v>39</v>
      </c>
      <c r="CU20" s="17">
        <f>COUNTIFS(小学生・中学生アンケート元データ!$AA$2:$AA$1475,"行動していない　→自由記述へ",小学生・中学生アンケート元データ!$K$2:$K$1475,クロス集計結果一覧!$C20)</f>
        <v>32</v>
      </c>
      <c r="CV20" s="15">
        <f>SUM(CW20:DN20)</f>
        <v>140</v>
      </c>
      <c r="CW20" s="16">
        <f>COUNTIF(SDGs集計用!$C$1245:$AC$1329,クロス集計結果一覧!CW$3)</f>
        <v>7</v>
      </c>
      <c r="CX20" s="16">
        <f>COUNTIF(SDGs集計用!$C$1245:$AC$1329,クロス集計結果一覧!CX$3)</f>
        <v>10</v>
      </c>
      <c r="CY20" s="16">
        <f>COUNTIF(SDGs集計用!$C$1245:$AC$1329,クロス集計結果一覧!CY$3)</f>
        <v>8</v>
      </c>
      <c r="CZ20" s="16">
        <f>COUNTIF(SDGs集計用!$C$1245:$AC$1329,クロス集計結果一覧!CZ$3)</f>
        <v>5</v>
      </c>
      <c r="DA20" s="16">
        <f>COUNTIF(SDGs集計用!$C$1245:$AC$1329,クロス集計結果一覧!DA$3)</f>
        <v>10</v>
      </c>
      <c r="DB20" s="16">
        <f>COUNTIF(SDGs集計用!$C$1245:$AC$1329,クロス集計結果一覧!DB$3)</f>
        <v>12</v>
      </c>
      <c r="DC20" s="16">
        <f>COUNTIF(SDGs集計用!$C$1245:$AC$1329,クロス集計結果一覧!DC$3)</f>
        <v>12</v>
      </c>
      <c r="DD20" s="16">
        <f>COUNTIF(SDGs集計用!$C$1245:$AC$1329,クロス集計結果一覧!DD$3)</f>
        <v>4</v>
      </c>
      <c r="DE20" s="16">
        <f>COUNTIF(SDGs集計用!$C$1245:$AC$1329,クロス集計結果一覧!DE$3)</f>
        <v>4</v>
      </c>
      <c r="DF20" s="16">
        <f>COUNTIF(SDGs集計用!$C$1245:$AC$1329,クロス集計結果一覧!DF$3)</f>
        <v>7</v>
      </c>
      <c r="DG20" s="16">
        <f>COUNTIF(SDGs集計用!$C$1245:$AC$1329,クロス集計結果一覧!DG$3)</f>
        <v>10</v>
      </c>
      <c r="DH20" s="16">
        <f>COUNTIF(SDGs集計用!$C$1245:$AC$1329,クロス集計結果一覧!DH$3)</f>
        <v>6</v>
      </c>
      <c r="DI20" s="16">
        <f>COUNTIF(SDGs集計用!$C$1245:$AC$1329,クロス集計結果一覧!DI$3)</f>
        <v>6</v>
      </c>
      <c r="DJ20" s="16">
        <f>COUNTIF(SDGs集計用!$C$1245:$AC$1329,クロス集計結果一覧!DJ$3)</f>
        <v>12</v>
      </c>
      <c r="DK20" s="16">
        <f>COUNTIF(SDGs集計用!$C$1245:$AC$1329,クロス集計結果一覧!DK$3)</f>
        <v>15</v>
      </c>
      <c r="DL20" s="16">
        <f>COUNTIF(SDGs集計用!$C$1245:$AC$1329,クロス集計結果一覧!DL$3)</f>
        <v>7</v>
      </c>
      <c r="DM20" s="16">
        <f>COUNTIF(SDGs集計用!$C$1245:$AC$1329,クロス集計結果一覧!DM$3)</f>
        <v>3</v>
      </c>
      <c r="DN20" s="17">
        <f>COUNTIF(SDGs集計用!$C$1245:$AC$1329,クロス集計結果一覧!DN$3)</f>
        <v>2</v>
      </c>
    </row>
    <row r="21" spans="2:118" x14ac:dyDescent="0.4">
      <c r="B21" s="18"/>
      <c r="C21" s="9"/>
      <c r="D21" s="10">
        <f t="shared" si="212"/>
        <v>100</v>
      </c>
      <c r="E21" s="11">
        <f>E20/$D20*100</f>
        <v>30.588235294117649</v>
      </c>
      <c r="F21" s="11">
        <f t="shared" ref="F21" si="724">F20/$D20*100</f>
        <v>36.470588235294116</v>
      </c>
      <c r="G21" s="11">
        <f t="shared" ref="G21" si="725">G20/$D20*100</f>
        <v>28.235294117647058</v>
      </c>
      <c r="H21" s="11">
        <f t="shared" ref="H21" si="726">H20/$D20*100</f>
        <v>1.1764705882352942</v>
      </c>
      <c r="I21" s="11">
        <f t="shared" ref="I21" si="727">I20/$D20*100</f>
        <v>3.5294117647058822</v>
      </c>
      <c r="J21" s="12">
        <f t="shared" ref="J21" si="728">J20/$D20*100</f>
        <v>0</v>
      </c>
      <c r="K21" s="10">
        <f t="shared" si="107"/>
        <v>99.999999999999986</v>
      </c>
      <c r="L21" s="11">
        <f t="shared" ref="L21" si="729">L20/$D20*100</f>
        <v>23.52941176470588</v>
      </c>
      <c r="M21" s="11">
        <f t="shared" ref="M21" si="730">M20/$D20*100</f>
        <v>37.647058823529413</v>
      </c>
      <c r="N21" s="11">
        <f t="shared" ref="N21" si="731">N20/$D20*100</f>
        <v>14.117647058823529</v>
      </c>
      <c r="O21" s="11">
        <f t="shared" ref="O21" si="732">O20/$D20*100</f>
        <v>5.8823529411764701</v>
      </c>
      <c r="P21" s="11">
        <f t="shared" ref="P21" si="733">P20/$D20*100</f>
        <v>18.823529411764707</v>
      </c>
      <c r="Q21" s="12">
        <f t="shared" ref="Q21" si="734">Q20/$D20*100</f>
        <v>0</v>
      </c>
      <c r="R21" s="10">
        <f>SUM(S21:U21)</f>
        <v>100</v>
      </c>
      <c r="S21" s="11">
        <f t="shared" ref="S21" si="735">S20/$D20*100</f>
        <v>49.411764705882355</v>
      </c>
      <c r="T21" s="11">
        <f t="shared" ref="T21" si="736">T20/$D20*100</f>
        <v>50.588235294117645</v>
      </c>
      <c r="U21" s="12">
        <f t="shared" ref="U21" si="737">U20/$D20*100</f>
        <v>0</v>
      </c>
      <c r="V21" s="10">
        <f t="shared" si="108"/>
        <v>100</v>
      </c>
      <c r="W21" s="11">
        <f>W20/$V20*100</f>
        <v>9.5238095238095237</v>
      </c>
      <c r="X21" s="11">
        <f t="shared" ref="X21" si="738">X20/$V20*100</f>
        <v>50</v>
      </c>
      <c r="Y21" s="11">
        <f t="shared" ref="Y21" si="739">Y20/$V20*100</f>
        <v>16.666666666666664</v>
      </c>
      <c r="Z21" s="11">
        <f t="shared" ref="Z21" si="740">Z20/$V20*100</f>
        <v>0</v>
      </c>
      <c r="AA21" s="11">
        <f t="shared" ref="AA21" si="741">AA20/$V20*100</f>
        <v>2.3809523809523809</v>
      </c>
      <c r="AB21" s="11">
        <f t="shared" ref="AB21" si="742">AB20/$V20*100</f>
        <v>14.285714285714285</v>
      </c>
      <c r="AC21" s="11">
        <f t="shared" ref="AC21" si="743">AC20/$V20*100</f>
        <v>7.1428571428571423</v>
      </c>
      <c r="AD21" s="10">
        <f>SUM(AE21:AK21)</f>
        <v>100</v>
      </c>
      <c r="AE21" s="11">
        <f>AE20/$AD20*100</f>
        <v>11.627906976744185</v>
      </c>
      <c r="AF21" s="11">
        <f t="shared" ref="AF21" si="744">AF20/$AD20*100</f>
        <v>18.604651162790699</v>
      </c>
      <c r="AG21" s="11">
        <f t="shared" ref="AG21" si="745">AG20/$AD20*100</f>
        <v>20.930232558139537</v>
      </c>
      <c r="AH21" s="11">
        <f t="shared" ref="AH21" si="746">AH20/$AD20*100</f>
        <v>6.9767441860465116</v>
      </c>
      <c r="AI21" s="11">
        <f t="shared" ref="AI21" si="747">AI20/$AD20*100</f>
        <v>0</v>
      </c>
      <c r="AJ21" s="11">
        <f t="shared" ref="AJ21" si="748">AJ20/$AD20*100</f>
        <v>23.255813953488371</v>
      </c>
      <c r="AK21" s="11">
        <f t="shared" ref="AK21" si="749">AK20/$AD20*100</f>
        <v>18.604651162790699</v>
      </c>
      <c r="AL21" s="10">
        <f t="shared" si="110"/>
        <v>99.999999999999986</v>
      </c>
      <c r="AM21" s="11">
        <f t="shared" ref="AM21" si="750">AM20/$AL20*100</f>
        <v>9.7777777777777786</v>
      </c>
      <c r="AN21" s="11">
        <f t="shared" ref="AN21" si="751">AN20/$AL20*100</f>
        <v>4</v>
      </c>
      <c r="AO21" s="11">
        <f t="shared" ref="AO21" si="752">AO20/$AL20*100</f>
        <v>12</v>
      </c>
      <c r="AP21" s="11">
        <f t="shared" ref="AP21" si="753">AP20/$AL20*100</f>
        <v>18.666666666666668</v>
      </c>
      <c r="AQ21" s="11">
        <f t="shared" ref="AQ21" si="754">AQ20/$AL20*100</f>
        <v>4.8888888888888893</v>
      </c>
      <c r="AR21" s="11">
        <f t="shared" ref="AR21" si="755">AR20/$AL20*100</f>
        <v>12</v>
      </c>
      <c r="AS21" s="11">
        <f t="shared" ref="AS21" si="756">AS20/$AL20*100</f>
        <v>5.7777777777777777</v>
      </c>
      <c r="AT21" s="11">
        <f t="shared" ref="AT21" si="757">AT20/$AL20*100</f>
        <v>2.2222222222222223</v>
      </c>
      <c r="AU21" s="11">
        <f t="shared" ref="AU21" si="758">AU20/$AL20*100</f>
        <v>2.666666666666667</v>
      </c>
      <c r="AV21" s="11">
        <f t="shared" ref="AV21" si="759">AV20/$AL20*100</f>
        <v>1.3333333333333335</v>
      </c>
      <c r="AW21" s="11">
        <f t="shared" ref="AW21" si="760">AW20/$AL20*100</f>
        <v>1.7777777777777777</v>
      </c>
      <c r="AX21" s="11">
        <f t="shared" ref="AX21" si="761">AX20/$AL20*100</f>
        <v>3.5555555555555554</v>
      </c>
      <c r="AY21" s="11">
        <f t="shared" ref="AY21" si="762">AY20/$AL20*100</f>
        <v>1.7777777777777777</v>
      </c>
      <c r="AZ21" s="11">
        <f t="shared" ref="AZ21" si="763">AZ20/$AL20*100</f>
        <v>2.2222222222222223</v>
      </c>
      <c r="BA21" s="11">
        <f t="shared" ref="BA21" si="764">BA20/$AL20*100</f>
        <v>11.111111111111111</v>
      </c>
      <c r="BB21" s="11">
        <f t="shared" ref="BB21" si="765">BB20/$AL20*100</f>
        <v>4</v>
      </c>
      <c r="BC21" s="11">
        <f t="shared" ref="BC21" si="766">BC20/$AL20*100</f>
        <v>0.44444444444444442</v>
      </c>
      <c r="BD21" s="12">
        <f t="shared" ref="BD21" si="767">BD20/$AL20*100</f>
        <v>1.7777777777777777</v>
      </c>
      <c r="BE21" s="10">
        <f>SUM(BF21:BR21)</f>
        <v>100</v>
      </c>
      <c r="BF21" s="11">
        <f t="shared" ref="BF21" si="768">BF20/$BE20*100</f>
        <v>33.333333333333329</v>
      </c>
      <c r="BG21" s="11">
        <f t="shared" ref="BG21" si="769">BG20/$BE20*100</f>
        <v>8.3333333333333321</v>
      </c>
      <c r="BH21" s="11">
        <f t="shared" ref="BH21" si="770">BH20/$BE20*100</f>
        <v>6.4102564102564097</v>
      </c>
      <c r="BI21" s="11">
        <f t="shared" ref="BI21" si="771">BI20/$BE20*100</f>
        <v>1.2820512820512819</v>
      </c>
      <c r="BJ21" s="11">
        <f t="shared" ref="BJ21" si="772">BJ20/$BE20*100</f>
        <v>7.0512820512820511</v>
      </c>
      <c r="BK21" s="11">
        <f t="shared" ref="BK21" si="773">BK20/$BE20*100</f>
        <v>0</v>
      </c>
      <c r="BL21" s="11">
        <f t="shared" ref="BL21" si="774">BL20/$BE20*100</f>
        <v>12.179487179487179</v>
      </c>
      <c r="BM21" s="11">
        <f t="shared" ref="BM21" si="775">BM20/$BE20*100</f>
        <v>10.256410256410255</v>
      </c>
      <c r="BN21" s="11">
        <f t="shared" ref="BN21" si="776">BN20/$BE20*100</f>
        <v>6.4102564102564097</v>
      </c>
      <c r="BO21" s="11">
        <f t="shared" ref="BO21" si="777">BO20/$BE20*100</f>
        <v>1.2820512820512819</v>
      </c>
      <c r="BP21" s="11">
        <f t="shared" ref="BP21" si="778">BP20/$BE20*100</f>
        <v>7.6923076923076925</v>
      </c>
      <c r="BQ21" s="11">
        <f t="shared" ref="BQ21" si="779">BQ20/$BE20*100</f>
        <v>5.7692307692307692</v>
      </c>
      <c r="BR21" s="12">
        <f t="shared" ref="BR21" si="780">BR20/$BE20*100</f>
        <v>0</v>
      </c>
      <c r="BS21" s="10">
        <f>SUM(BT21:CN21)</f>
        <v>100</v>
      </c>
      <c r="BT21" s="11">
        <f t="shared" ref="BT21" si="781">BT20/$BS20*100</f>
        <v>5.4054054054054053</v>
      </c>
      <c r="BU21" s="11">
        <f t="shared" ref="BU21" si="782">BU20/$BS20*100</f>
        <v>15.765765765765765</v>
      </c>
      <c r="BV21" s="11">
        <f t="shared" ref="BV21" si="783">BV20/$BS20*100</f>
        <v>7.2072072072072073</v>
      </c>
      <c r="BW21" s="11">
        <f t="shared" ref="BW21" si="784">BW20/$BS20*100</f>
        <v>7.6576576576576567</v>
      </c>
      <c r="BX21" s="11">
        <f t="shared" ref="BX21" si="785">BX20/$BS20*100</f>
        <v>6.3063063063063058</v>
      </c>
      <c r="BY21" s="11">
        <f t="shared" ref="BY21" si="786">BY20/$BS20*100</f>
        <v>9.4594594594594597</v>
      </c>
      <c r="BZ21" s="11">
        <f t="shared" ref="BZ21" si="787">BZ20/$BS20*100</f>
        <v>11.261261261261261</v>
      </c>
      <c r="CA21" s="11">
        <f t="shared" ref="CA21" si="788">CA20/$BS20*100</f>
        <v>1.8018018018018018</v>
      </c>
      <c r="CB21" s="11">
        <f t="shared" ref="CB21" si="789">CB20/$BS20*100</f>
        <v>3.6036036036036037</v>
      </c>
      <c r="CC21" s="11">
        <f t="shared" ref="CC21" si="790">CC20/$BS20*100</f>
        <v>1.8018018018018018</v>
      </c>
      <c r="CD21" s="11">
        <f t="shared" ref="CD21" si="791">CD20/$BS20*100</f>
        <v>8.5585585585585591</v>
      </c>
      <c r="CE21" s="11">
        <f t="shared" ref="CE21" si="792">CE20/$BS20*100</f>
        <v>2.2522522522522523</v>
      </c>
      <c r="CF21" s="11">
        <f t="shared" ref="CF21" si="793">CF20/$BS20*100</f>
        <v>1.3513513513513513</v>
      </c>
      <c r="CG21" s="11">
        <f t="shared" ref="CG21" si="794">CG20/$BS20*100</f>
        <v>9.9099099099099099</v>
      </c>
      <c r="CH21" s="11">
        <f t="shared" ref="CH21" si="795">CH20/$BS20*100</f>
        <v>2.2522522522522523</v>
      </c>
      <c r="CI21" s="11">
        <f t="shared" ref="CI21" si="796">CI20/$BS20*100</f>
        <v>0.45045045045045046</v>
      </c>
      <c r="CJ21" s="11">
        <f t="shared" ref="CJ21" si="797">CJ20/$BS20*100</f>
        <v>1.3513513513513513</v>
      </c>
      <c r="CK21" s="11">
        <f t="shared" ref="CK21" si="798">CK20/$BS20*100</f>
        <v>1.3513513513513513</v>
      </c>
      <c r="CL21" s="11">
        <f t="shared" ref="CL21" si="799">CL20/$BS20*100</f>
        <v>0.45045045045045046</v>
      </c>
      <c r="CM21" s="11">
        <f t="shared" ref="CM21" si="800">CM20/$BS20*100</f>
        <v>1.8018018018018018</v>
      </c>
      <c r="CN21" s="11">
        <f t="shared" ref="CN21" si="801">CN20/$BS20*100</f>
        <v>0</v>
      </c>
      <c r="CO21" s="10">
        <f>SUM(CP21:CR21)</f>
        <v>100</v>
      </c>
      <c r="CP21" s="11">
        <f t="shared" ref="CP21:CP25" si="802">CP20/$D20*100</f>
        <v>81.17647058823529</v>
      </c>
      <c r="CQ21" s="11">
        <f t="shared" ref="CQ21" si="803">CQ20/$D20*100</f>
        <v>16.470588235294116</v>
      </c>
      <c r="CR21" s="12">
        <f t="shared" ref="CR21" si="804">CR20/$D20*100</f>
        <v>2.3529411764705883</v>
      </c>
      <c r="CS21" s="10">
        <f>SUM(CT21:CU21)</f>
        <v>100</v>
      </c>
      <c r="CT21" s="11">
        <f t="shared" ref="CT21:CT25" si="805">CT20/$CS20*100</f>
        <v>54.929577464788736</v>
      </c>
      <c r="CU21" s="11">
        <f t="shared" ref="CU21:CU25" si="806">CU20/$CS20*100</f>
        <v>45.070422535211272</v>
      </c>
      <c r="CV21" s="10">
        <f>SUM(CW21:DN21)</f>
        <v>100</v>
      </c>
      <c r="CW21" s="11">
        <f t="shared" ref="CW21:CW25" si="807">CW20/$CV20*100</f>
        <v>5</v>
      </c>
      <c r="CX21" s="11">
        <f t="shared" ref="CX21:CX25" si="808">CX20/$CV20*100</f>
        <v>7.1428571428571423</v>
      </c>
      <c r="CY21" s="11">
        <f t="shared" ref="CY21:CY25" si="809">CY20/$CV20*100</f>
        <v>5.7142857142857144</v>
      </c>
      <c r="CZ21" s="11">
        <f t="shared" ref="CZ21:CZ25" si="810">CZ20/$CV20*100</f>
        <v>3.5714285714285712</v>
      </c>
      <c r="DA21" s="11">
        <f t="shared" ref="DA21:DA25" si="811">DA20/$CV20*100</f>
        <v>7.1428571428571423</v>
      </c>
      <c r="DB21" s="11">
        <f t="shared" ref="DB21:DB25" si="812">DB20/$CV20*100</f>
        <v>8.5714285714285712</v>
      </c>
      <c r="DC21" s="11">
        <f t="shared" ref="DC21:DC25" si="813">DC20/$CV20*100</f>
        <v>8.5714285714285712</v>
      </c>
      <c r="DD21" s="11">
        <f t="shared" ref="DD21:DD25" si="814">DD20/$CV20*100</f>
        <v>2.8571428571428572</v>
      </c>
      <c r="DE21" s="11">
        <f t="shared" ref="DE21:DE25" si="815">DE20/$CV20*100</f>
        <v>2.8571428571428572</v>
      </c>
      <c r="DF21" s="11">
        <f t="shared" ref="DF21:DF25" si="816">DF20/$CV20*100</f>
        <v>5</v>
      </c>
      <c r="DG21" s="11">
        <f t="shared" ref="DG21:DG25" si="817">DG20/$CV20*100</f>
        <v>7.1428571428571423</v>
      </c>
      <c r="DH21" s="11">
        <f t="shared" ref="DH21:DH25" si="818">DH20/$CV20*100</f>
        <v>4.2857142857142856</v>
      </c>
      <c r="DI21" s="11">
        <f t="shared" ref="DI21:DI25" si="819">DI20/$CV20*100</f>
        <v>4.2857142857142856</v>
      </c>
      <c r="DJ21" s="11">
        <f t="shared" ref="DJ21:DJ25" si="820">DJ20/$CV20*100</f>
        <v>8.5714285714285712</v>
      </c>
      <c r="DK21" s="11">
        <f t="shared" ref="DK21:DK25" si="821">DK20/$CV20*100</f>
        <v>10.714285714285714</v>
      </c>
      <c r="DL21" s="11">
        <f t="shared" ref="DL21:DL25" si="822">DL20/$CV20*100</f>
        <v>5</v>
      </c>
      <c r="DM21" s="11">
        <f t="shared" ref="DM21:DM25" si="823">DM20/$CV20*100</f>
        <v>2.1428571428571428</v>
      </c>
      <c r="DN21" s="12">
        <f t="shared" ref="DN21:DN25" si="824">DN20/$CV20*100</f>
        <v>1.4285714285714286</v>
      </c>
    </row>
    <row r="22" spans="2:118" x14ac:dyDescent="0.4">
      <c r="B22" s="18"/>
      <c r="C22" s="14" t="s">
        <v>1484</v>
      </c>
      <c r="D22" s="15">
        <f t="shared" si="212"/>
        <v>117</v>
      </c>
      <c r="E22" s="16">
        <f>COUNTIFS(小学生・中学生アンケート元データ!$M$2:$M$1475,クロス集計結果一覧!E$3,小学生・中学生アンケート元データ!$K$2:$K$1475,クロス集計結果一覧!$C22)</f>
        <v>46</v>
      </c>
      <c r="F22" s="16">
        <f>COUNTIFS(小学生・中学生アンケート元データ!$M$2:$M$1475,クロス集計結果一覧!F$3,小学生・中学生アンケート元データ!$K$2:$K$1475,クロス集計結果一覧!$C22)</f>
        <v>47</v>
      </c>
      <c r="G22" s="16">
        <f>COUNTIFS(小学生・中学生アンケート元データ!$M$2:$M$1475,クロス集計結果一覧!G$3,小学生・中学生アンケート元データ!$K$2:$K$1475,クロス集計結果一覧!$C22)</f>
        <v>19</v>
      </c>
      <c r="H22" s="16">
        <f>COUNTIFS(小学生・中学生アンケート元データ!$M$2:$M$1475,クロス集計結果一覧!H$3,小学生・中学生アンケート元データ!$K$2:$K$1475,クロス集計結果一覧!$C22)</f>
        <v>4</v>
      </c>
      <c r="I22" s="16">
        <f>COUNTIFS(小学生・中学生アンケート元データ!$M$2:$M$1475,クロス集計結果一覧!I$3,小学生・中学生アンケート元データ!$K$2:$K$1475,クロス集計結果一覧!$C22)</f>
        <v>1</v>
      </c>
      <c r="J22" s="17">
        <f>COUNTIFS(小学生・中学生アンケート元データ!$M$2:$M$1475,"",小学生・中学生アンケート元データ!$K$2:$K$1475,クロス集計結果一覧!$C22)</f>
        <v>0</v>
      </c>
      <c r="K22" s="15">
        <f t="shared" si="107"/>
        <v>117</v>
      </c>
      <c r="L22" s="16">
        <f>COUNTIFS(小学生・中学生アンケート元データ!$N$2:$N$1475,クロス集計結果一覧!L$3,小学生・中学生アンケート元データ!$K$2:$K$1475,クロス集計結果一覧!$C22)</f>
        <v>41</v>
      </c>
      <c r="M22" s="16">
        <f>COUNTIFS(小学生・中学生アンケート元データ!$N$2:$N$1475,クロス集計結果一覧!M$3,小学生・中学生アンケート元データ!$K$2:$K$1475,クロス集計結果一覧!$C22)</f>
        <v>54</v>
      </c>
      <c r="N22" s="16">
        <f>COUNTIFS(小学生・中学生アンケート元データ!$N$2:$N$1475,クロス集計結果一覧!N$3,小学生・中学生アンケート元データ!$K$2:$K$1475,クロス集計結果一覧!$C22)</f>
        <v>8</v>
      </c>
      <c r="O22" s="16">
        <f>COUNTIFS(小学生・中学生アンケート元データ!$N$2:$N$1475,クロス集計結果一覧!O$3,小学生・中学生アンケート元データ!$K$2:$K$1475,クロス集計結果一覧!$C22)</f>
        <v>7</v>
      </c>
      <c r="P22" s="16">
        <f>COUNTIFS(小学生・中学生アンケート元データ!$N$2:$N$1475,クロス集計結果一覧!P$3,小学生・中学生アンケート元データ!$K$2:$K$1475,クロス集計結果一覧!$C22)</f>
        <v>6</v>
      </c>
      <c r="Q22" s="17">
        <f>COUNTIFS(小学生・中学生アンケート元データ!$N$2:$N$1475,"",小学生・中学生アンケート元データ!$K$2:$K$1475,クロス集計結果一覧!$C22)</f>
        <v>1</v>
      </c>
      <c r="R22" s="15">
        <f>SUM(S22:U22)</f>
        <v>117</v>
      </c>
      <c r="S22" s="16">
        <f>COUNTIFS(小学生・中学生アンケート元データ!$O$2:$O$1475,"住んでいたい　→問６ー１へ",小学生・中学生アンケート元データ!$K$2:$K$1475,クロス集計結果一覧!$C22)</f>
        <v>74</v>
      </c>
      <c r="T22" s="16">
        <f>COUNTIFS(小学生・中学生アンケート元データ!$O$2:$O$1475,"住んでいたくない　→問６－２へ",小学生・中学生アンケート元データ!$K$2:$K$1475,クロス集計結果一覧!$C22)</f>
        <v>43</v>
      </c>
      <c r="U22" s="17">
        <f>COUNTIFS(小学生・中学生アンケート元データ!$O$2:$O$1475,"",小学生・中学生アンケート元データ!$K$2:$K$1475,クロス集計結果一覧!$C22)</f>
        <v>0</v>
      </c>
      <c r="V22" s="15">
        <f t="shared" si="108"/>
        <v>74</v>
      </c>
      <c r="W22" s="16">
        <f>COUNTIFS(小学生・中学生アンケート元データ!$P$2:$P$1475,クロス集計結果一覧!W$3,小学生・中学生アンケート元データ!$K$2:$K$1475,クロス集計結果一覧!$C22)</f>
        <v>3</v>
      </c>
      <c r="X22" s="16">
        <f>COUNTIFS(小学生・中学生アンケート元データ!$P$2:$P$1475,クロス集計結果一覧!X$3,小学生・中学生アンケート元データ!$K$2:$K$1475,クロス集計結果一覧!$C22)</f>
        <v>23</v>
      </c>
      <c r="Y22" s="16">
        <f>COUNTIFS(小学生・中学生アンケート元データ!$P$2:$P$1475,クロス集計結果一覧!Y$3,小学生・中学生アンケート元データ!$K$2:$K$1475,クロス集計結果一覧!$C22)</f>
        <v>7</v>
      </c>
      <c r="Z22" s="16">
        <f>COUNTIFS(小学生・中学生アンケート元データ!$P$2:$P$1475,クロス集計結果一覧!Z$3,小学生・中学生アンケート元データ!$K$2:$K$1475,クロス集計結果一覧!$C22)</f>
        <v>3</v>
      </c>
      <c r="AA22" s="16">
        <f>COUNTIFS(小学生・中学生アンケート元データ!$P$2:$P$1475,クロス集計結果一覧!AA$3,小学生・中学生アンケート元データ!$K$2:$K$1475,クロス集計結果一覧!$C22)</f>
        <v>18</v>
      </c>
      <c r="AB22" s="16">
        <f>COUNTIFS(小学生・中学生アンケート元データ!$P$2:$P$1475,クロス集計結果一覧!AB$3,小学生・中学生アンケート元データ!$K$2:$K$1475,クロス集計結果一覧!$C22)</f>
        <v>15</v>
      </c>
      <c r="AC22" s="25">
        <f>S22-SUM(W22:AB22)</f>
        <v>5</v>
      </c>
      <c r="AD22" s="15">
        <f>SUM(AE22:AK22)</f>
        <v>43</v>
      </c>
      <c r="AE22" s="16">
        <f>COUNTIFS(小学生・中学生アンケート元データ!$Q$2:$Q$1475,クロス集計結果一覧!AE$3,小学生・中学生アンケート元データ!$K$2:$K$1475,クロス集計結果一覧!$C22)</f>
        <v>11</v>
      </c>
      <c r="AF22" s="16">
        <f>COUNTIFS(小学生・中学生アンケート元データ!$Q$2:$Q$1475,クロス集計結果一覧!AF$3,小学生・中学生アンケート元データ!$K$2:$K$1475,クロス集計結果一覧!$C22)</f>
        <v>11</v>
      </c>
      <c r="AG22" s="16">
        <f>COUNTIFS(小学生・中学生アンケート元データ!$Q$2:$Q$1475,クロス集計結果一覧!AG$3,小学生・中学生アンケート元データ!$K$2:$K$1475,クロス集計結果一覧!$C22)</f>
        <v>4</v>
      </c>
      <c r="AH22" s="16">
        <f>COUNTIFS(小学生・中学生アンケート元データ!$Q$2:$Q$1475,クロス集計結果一覧!AH$3,小学生・中学生アンケート元データ!$K$2:$K$1475,クロス集計結果一覧!$C22)</f>
        <v>10</v>
      </c>
      <c r="AI22" s="16">
        <f>COUNTIFS(小学生・中学生アンケート元データ!$Q$2:$Q$1475,クロス集計結果一覧!AI$3,小学生・中学生アンケート元データ!$K$2:$K$1475,クロス集計結果一覧!$C22)</f>
        <v>0</v>
      </c>
      <c r="AJ22" s="16">
        <f>COUNTIFS(小学生・中学生アンケート元データ!$Q$2:$Q$1475,クロス集計結果一覧!AJ$3,小学生・中学生アンケート元データ!$K$2:$K$1475,クロス集計結果一覧!$C22)</f>
        <v>3</v>
      </c>
      <c r="AK22" s="25">
        <f t="shared" ref="AK22" si="825">T22-SUM(AE22:AJ22)</f>
        <v>4</v>
      </c>
      <c r="AL22" s="15">
        <f t="shared" si="110"/>
        <v>315</v>
      </c>
      <c r="AM22" s="16">
        <f>COUNTIFS(小学生・中学生アンケート元データ!$K$2:$K$1475,クロス集計結果一覧!$C22,小学生・中学生アンケート元データ!$R$2:$R$1475,クロス集計結果一覧!AM$3)+COUNTIFS(小学生・中学生アンケート元データ!$K$2:$K$1475,クロス集計結果一覧!$C22,小学生・中学生アンケート元データ!$S$2:$S$1475,クロス集計結果一覧!AM$3)+COUNTIFS(小学生・中学生アンケート元データ!$K$2:$K$1475,クロス集計結果一覧!$C22,小学生・中学生アンケート元データ!$T$2:$T$1475,クロス集計結果一覧!AM$3)</f>
        <v>27</v>
      </c>
      <c r="AN22" s="16">
        <f>COUNTIFS(小学生・中学生アンケート元データ!$K$2:$K$1475,クロス集計結果一覧!$C22,小学生・中学生アンケート元データ!$R$2:$R$1475,クロス集計結果一覧!AN$3)+COUNTIFS(小学生・中学生アンケート元データ!$K$2:$K$1475,クロス集計結果一覧!$C22,小学生・中学生アンケート元データ!$S$2:$S$1475,クロス集計結果一覧!AN$3)+COUNTIFS(小学生・中学生アンケート元データ!$K$2:$K$1475,クロス集計結果一覧!$C22,小学生・中学生アンケート元データ!$T$2:$T$1475,クロス集計結果一覧!AN$3)</f>
        <v>15</v>
      </c>
      <c r="AO22" s="16">
        <f>COUNTIFS(小学生・中学生アンケート元データ!$K$2:$K$1475,クロス集計結果一覧!$C22,小学生・中学生アンケート元データ!$R$2:$R$1475,クロス集計結果一覧!AO$3)+COUNTIFS(小学生・中学生アンケート元データ!$K$2:$K$1475,クロス集計結果一覧!$C22,小学生・中学生アンケート元データ!$S$2:$S$1475,クロス集計結果一覧!AO$3)+COUNTIFS(小学生・中学生アンケート元データ!$K$2:$K$1475,クロス集計結果一覧!$C22,小学生・中学生アンケート元データ!$T$2:$T$1475,クロス集計結果一覧!AO$3)</f>
        <v>41</v>
      </c>
      <c r="AP22" s="16">
        <f>COUNTIFS(小学生・中学生アンケート元データ!$K$2:$K$1475,クロス集計結果一覧!$C22,小学生・中学生アンケート元データ!$R$2:$R$1475,クロス集計結果一覧!AP$3)+COUNTIFS(小学生・中学生アンケート元データ!$K$2:$K$1475,クロス集計結果一覧!$C22,小学生・中学生アンケート元データ!$S$2:$S$1475,クロス集計結果一覧!AP$3)+COUNTIFS(小学生・中学生アンケート元データ!$K$2:$K$1475,クロス集計結果一覧!$C22,小学生・中学生アンケート元データ!$T$2:$T$1475,クロス集計結果一覧!AP$3)</f>
        <v>61</v>
      </c>
      <c r="AQ22" s="16">
        <f>COUNTIFS(小学生・中学生アンケート元データ!$K$2:$K$1475,クロス集計結果一覧!$C22,小学生・中学生アンケート元データ!$R$2:$R$1475,クロス集計結果一覧!AQ$3)+COUNTIFS(小学生・中学生アンケート元データ!$K$2:$K$1475,クロス集計結果一覧!$C22,小学生・中学生アンケート元データ!$S$2:$S$1475,クロス集計結果一覧!AQ$3)+COUNTIFS(小学生・中学生アンケート元データ!$K$2:$K$1475,クロス集計結果一覧!$C22,小学生・中学生アンケート元データ!$T$2:$T$1475,クロス集計結果一覧!AQ$3)</f>
        <v>22</v>
      </c>
      <c r="AR22" s="16">
        <f>COUNTIFS(小学生・中学生アンケート元データ!$K$2:$K$1475,クロス集計結果一覧!$C22,小学生・中学生アンケート元データ!$R$2:$R$1475,クロス集計結果一覧!AR$3)+COUNTIFS(小学生・中学生アンケート元データ!$K$2:$K$1475,クロス集計結果一覧!$C22,小学生・中学生アンケート元データ!$S$2:$S$1475,クロス集計結果一覧!AR$3)+COUNTIFS(小学生・中学生アンケート元データ!$K$2:$K$1475,クロス集計結果一覧!$C22,小学生・中学生アンケート元データ!$T$2:$T$1475,クロス集計結果一覧!AR$3)</f>
        <v>30</v>
      </c>
      <c r="AS22" s="16">
        <f>COUNTIFS(小学生・中学生アンケート元データ!$K$2:$K$1475,クロス集計結果一覧!$C22,小学生・中学生アンケート元データ!$R$2:$R$1475,クロス集計結果一覧!AS$3)+COUNTIFS(小学生・中学生アンケート元データ!$K$2:$K$1475,クロス集計結果一覧!$C22,小学生・中学生アンケート元データ!$S$2:$S$1475,クロス集計結果一覧!AS$3)+COUNTIFS(小学生・中学生アンケート元データ!$K$2:$K$1475,クロス集計結果一覧!$C22,小学生・中学生アンケート元データ!$T$2:$T$1475,クロス集計結果一覧!AS$3)</f>
        <v>14</v>
      </c>
      <c r="AT22" s="16">
        <f>COUNTIFS(小学生・中学生アンケート元データ!$K$2:$K$1475,クロス集計結果一覧!$C22,小学生・中学生アンケート元データ!$R$2:$R$1475,クロス集計結果一覧!AT$3)+COUNTIFS(小学生・中学生アンケート元データ!$K$2:$K$1475,クロス集計結果一覧!$C22,小学生・中学生アンケート元データ!$S$2:$S$1475,クロス集計結果一覧!AT$3)+COUNTIFS(小学生・中学生アンケート元データ!$K$2:$K$1475,クロス集計結果一覧!$C22,小学生・中学生アンケート元データ!$T$2:$T$1475,クロス集計結果一覧!AT$3)</f>
        <v>5</v>
      </c>
      <c r="AU22" s="16">
        <f>COUNTIFS(小学生・中学生アンケート元データ!$K$2:$K$1475,クロス集計結果一覧!$C22,小学生・中学生アンケート元データ!$R$2:$R$1475,クロス集計結果一覧!AU$3)+COUNTIFS(小学生・中学生アンケート元データ!$K$2:$K$1475,クロス集計結果一覧!$C22,小学生・中学生アンケート元データ!$S$2:$S$1475,クロス集計結果一覧!AU$3)+COUNTIFS(小学生・中学生アンケート元データ!$K$2:$K$1475,クロス集計結果一覧!$C22,小学生・中学生アンケート元データ!$T$2:$T$1475,クロス集計結果一覧!AU$3)</f>
        <v>4</v>
      </c>
      <c r="AV22" s="16">
        <f>COUNTIFS(小学生・中学生アンケート元データ!$K$2:$K$1475,クロス集計結果一覧!$C22,小学生・中学生アンケート元データ!$R$2:$R$1475,クロス集計結果一覧!AV$3)+COUNTIFS(小学生・中学生アンケート元データ!$K$2:$K$1475,クロス集計結果一覧!$C22,小学生・中学生アンケート元データ!$S$2:$S$1475,クロス集計結果一覧!AV$3)+COUNTIFS(小学生・中学生アンケート元データ!$K$2:$K$1475,クロス集計結果一覧!$C22,小学生・中学生アンケート元データ!$T$2:$T$1475,クロス集計結果一覧!AV$3)</f>
        <v>10</v>
      </c>
      <c r="AW22" s="16">
        <f>COUNTIFS(小学生・中学生アンケート元データ!$K$2:$K$1475,クロス集計結果一覧!$C22,小学生・中学生アンケート元データ!$R$2:$R$1475,クロス集計結果一覧!AW$3)+COUNTIFS(小学生・中学生アンケート元データ!$K$2:$K$1475,クロス集計結果一覧!$C22,小学生・中学生アンケート元データ!$S$2:$S$1475,クロス集計結果一覧!AW$3)+COUNTIFS(小学生・中学生アンケート元データ!$K$2:$K$1475,クロス集計結果一覧!$C22,小学生・中学生アンケート元データ!$T$2:$T$1475,クロス集計結果一覧!AW$3)</f>
        <v>3</v>
      </c>
      <c r="AX22" s="16">
        <f>COUNTIFS(小学生・中学生アンケート元データ!$K$2:$K$1475,クロス集計結果一覧!$C22,小学生・中学生アンケート元データ!$R$2:$R$1475,クロス集計結果一覧!AX$3)+COUNTIFS(小学生・中学生アンケート元データ!$K$2:$K$1475,クロス集計結果一覧!$C22,小学生・中学生アンケート元データ!$S$2:$S$1475,クロス集計結果一覧!AX$3)+COUNTIFS(小学生・中学生アンケート元データ!$K$2:$K$1475,クロス集計結果一覧!$C22,小学生・中学生アンケート元データ!$T$2:$T$1475,クロス集計結果一覧!AX$3)</f>
        <v>16</v>
      </c>
      <c r="AY22" s="16">
        <f>COUNTIFS(小学生・中学生アンケート元データ!$K$2:$K$1475,クロス集計結果一覧!$C22,小学生・中学生アンケート元データ!$R$2:$R$1475,クロス集計結果一覧!AY$3)+COUNTIFS(小学生・中学生アンケート元データ!$K$2:$K$1475,クロス集計結果一覧!$C22,小学生・中学生アンケート元データ!$S$2:$S$1475,クロス集計結果一覧!AY$3)+COUNTIFS(小学生・中学生アンケート元データ!$K$2:$K$1475,クロス集計結果一覧!$C22,小学生・中学生アンケート元データ!$T$2:$T$1475,クロス集計結果一覧!AY$3)</f>
        <v>0</v>
      </c>
      <c r="AZ22" s="16">
        <f>COUNTIFS(小学生・中学生アンケート元データ!$K$2:$K$1475,クロス集計結果一覧!$C22,小学生・中学生アンケート元データ!$R$2:$R$1475,クロス集計結果一覧!AZ$3)+COUNTIFS(小学生・中学生アンケート元データ!$K$2:$K$1475,クロス集計結果一覧!$C22,小学生・中学生アンケート元データ!$S$2:$S$1475,クロス集計結果一覧!AZ$3)+COUNTIFS(小学生・中学生アンケート元データ!$K$2:$K$1475,クロス集計結果一覧!$C22,小学生・中学生アンケート元データ!$T$2:$T$1475,クロス集計結果一覧!AZ$3)</f>
        <v>6</v>
      </c>
      <c r="BA22" s="16">
        <f>COUNTIFS(小学生・中学生アンケート元データ!$K$2:$K$1475,クロス集計結果一覧!$C22,小学生・中学生アンケート元データ!$R$2:$R$1475,クロス集計結果一覧!BA$3)+COUNTIFS(小学生・中学生アンケート元データ!$K$2:$K$1475,クロス集計結果一覧!$C22,小学生・中学生アンケート元データ!$S$2:$S$1475,クロス集計結果一覧!BA$3)+COUNTIFS(小学生・中学生アンケート元データ!$K$2:$K$1475,クロス集計結果一覧!$C22,小学生・中学生アンケート元データ!$T$2:$T$1475,クロス集計結果一覧!BA$3)</f>
        <v>32</v>
      </c>
      <c r="BB22" s="16">
        <f>COUNTIFS(小学生・中学生アンケート元データ!$K$2:$K$1475,クロス集計結果一覧!$C22,小学生・中学生アンケート元データ!$R$2:$R$1475,クロス集計結果一覧!BB$3)+COUNTIFS(小学生・中学生アンケート元データ!$K$2:$K$1475,クロス集計結果一覧!$C22,小学生・中学生アンケート元データ!$S$2:$S$1475,クロス集計結果一覧!BB$3)+COUNTIFS(小学生・中学生アンケート元データ!$K$2:$K$1475,クロス集計結果一覧!$C22,小学生・中学生アンケート元データ!$T$2:$T$1475,クロス集計結果一覧!BB$3)</f>
        <v>13</v>
      </c>
      <c r="BC22" s="16">
        <f>COUNTIFS(小学生・中学生アンケート元データ!$K$2:$K$1475,クロス集計結果一覧!$C22,小学生・中学生アンケート元データ!$R$2:$R$1475,クロス集計結果一覧!BC$3)+COUNTIFS(小学生・中学生アンケート元データ!$K$2:$K$1475,クロス集計結果一覧!$C22,小学生・中学生アンケート元データ!$S$2:$S$1475,クロス集計結果一覧!BC$3)+COUNTIFS(小学生・中学生アンケート元データ!$K$2:$K$1475,クロス集計結果一覧!$C22,小学生・中学生アンケート元データ!$T$2:$T$1475,クロス集計結果一覧!BC$3)</f>
        <v>3</v>
      </c>
      <c r="BD22" s="17">
        <f>COUNTIFS(小学生・中学生アンケート元データ!$K$2:$K$1475,クロス集計結果一覧!$C22,小学生・中学生アンケート元データ!$R$2:$R$1475,クロス集計結果一覧!BD$3)+COUNTIFS(小学生・中学生アンケート元データ!$K$2:$K$1475,クロス集計結果一覧!$C22,小学生・中学生アンケート元データ!$S$2:$S$1475,クロス集計結果一覧!BD$3)+COUNTIFS(小学生・中学生アンケート元データ!$K$2:$K$1475,クロス集計結果一覧!$C22,小学生・中学生アンケート元データ!$T$2:$T$1475,クロス集計結果一覧!BD$3)</f>
        <v>13</v>
      </c>
      <c r="BE22" s="15">
        <f>SUM(BF22:BR22)</f>
        <v>215</v>
      </c>
      <c r="BF22" s="16">
        <f>COUNTIFS(小学生・中学生アンケート元データ!$K$2:$K$1475,クロス集計結果一覧!$C22,小学生・中学生アンケート元データ!$U$2:$U$1475,クロス集計結果一覧!BF$3)+COUNTIFS(小学生・中学生アンケート元データ!$K$2:$K$1475,クロス集計結果一覧!$C22,小学生・中学生アンケート元データ!$V$2:$V$1475,クロス集計結果一覧!BF$3)</f>
        <v>80</v>
      </c>
      <c r="BG22" s="16">
        <f>COUNTIFS(小学生・中学生アンケート元データ!$K$2:$K$1475,クロス集計結果一覧!$C22,小学生・中学生アンケート元データ!$U$2:$U$1475,クロス集計結果一覧!BG$3)+COUNTIFS(小学生・中学生アンケート元データ!$K$2:$K$1475,クロス集計結果一覧!$C22,小学生・中学生アンケート元データ!$V$2:$V$1475,クロス集計結果一覧!BG$3)</f>
        <v>18</v>
      </c>
      <c r="BH22" s="16">
        <f>COUNTIFS(小学生・中学生アンケート元データ!$K$2:$K$1475,クロス集計結果一覧!$C22,小学生・中学生アンケート元データ!$U$2:$U$1475,クロス集計結果一覧!BH$3)+COUNTIFS(小学生・中学生アンケート元データ!$K$2:$K$1475,クロス集計結果一覧!$C22,小学生・中学生アンケート元データ!$V$2:$V$1475,クロス集計結果一覧!BH$3)</f>
        <v>6</v>
      </c>
      <c r="BI22" s="16">
        <f>COUNTIFS(小学生・中学生アンケート元データ!$K$2:$K$1475,クロス集計結果一覧!$C22,小学生・中学生アンケート元データ!$U$2:$U$1475,クロス集計結果一覧!BI$3)+COUNTIFS(小学生・中学生アンケート元データ!$K$2:$K$1475,クロス集計結果一覧!$C22,小学生・中学生アンケート元データ!$V$2:$V$1475,クロス集計結果一覧!BI$3)</f>
        <v>2</v>
      </c>
      <c r="BJ22" s="16">
        <f>COUNTIFS(小学生・中学生アンケート元データ!$K$2:$K$1475,クロス集計結果一覧!$C22,小学生・中学生アンケート元データ!$U$2:$U$1475,クロス集計結果一覧!BJ$3)+COUNTIFS(小学生・中学生アンケート元データ!$K$2:$K$1475,クロス集計結果一覧!$C22,小学生・中学生アンケート元データ!$V$2:$V$1475,クロス集計結果一覧!BJ$3)</f>
        <v>14</v>
      </c>
      <c r="BK22" s="16">
        <f>COUNTIFS(小学生・中学生アンケート元データ!$K$2:$K$1475,クロス集計結果一覧!$C22,小学生・中学生アンケート元データ!$U$2:$U$1475,クロス集計結果一覧!BK$3)+COUNTIFS(小学生・中学生アンケート元データ!$K$2:$K$1475,クロス集計結果一覧!$C22,小学生・中学生アンケート元データ!$V$2:$V$1475,クロス集計結果一覧!BK$3)</f>
        <v>7</v>
      </c>
      <c r="BL22" s="16">
        <f>COUNTIFS(小学生・中学生アンケート元データ!$K$2:$K$1475,クロス集計結果一覧!$C22,小学生・中学生アンケート元データ!$U$2:$U$1475,クロス集計結果一覧!BL$3)+COUNTIFS(小学生・中学生アンケート元データ!$K$2:$K$1475,クロス集計結果一覧!$C22,小学生・中学生アンケート元データ!$V$2:$V$1475,クロス集計結果一覧!BL$3)</f>
        <v>24</v>
      </c>
      <c r="BM22" s="16">
        <f>COUNTIFS(小学生・中学生アンケート元データ!$K$2:$K$1475,クロス集計結果一覧!$C22,小学生・中学生アンケート元データ!$U$2:$U$1475,クロス集計結果一覧!BM$3)+COUNTIFS(小学生・中学生アンケート元データ!$K$2:$K$1475,クロス集計結果一覧!$C22,小学生・中学生アンケート元データ!$V$2:$V$1475,クロス集計結果一覧!BM$3)</f>
        <v>16</v>
      </c>
      <c r="BN22" s="16">
        <f>COUNTIFS(小学生・中学生アンケート元データ!$K$2:$K$1475,クロス集計結果一覧!$C22,小学生・中学生アンケート元データ!$U$2:$U$1475,クロス集計結果一覧!BN$3)+COUNTIFS(小学生・中学生アンケート元データ!$K$2:$K$1475,クロス集計結果一覧!$C22,小学生・中学生アンケート元データ!$V$2:$V$1475,クロス集計結果一覧!BN$3)</f>
        <v>11</v>
      </c>
      <c r="BO22" s="16">
        <f>COUNTIFS(小学生・中学生アンケート元データ!$K$2:$K$1475,クロス集計結果一覧!$C22,小学生・中学生アンケート元データ!$U$2:$U$1475,クロス集計結果一覧!BO$3)+COUNTIFS(小学生・中学生アンケート元データ!$K$2:$K$1475,クロス集計結果一覧!$C22,小学生・中学生アンケート元データ!$V$2:$V$1475,クロス集計結果一覧!BO$3)</f>
        <v>5</v>
      </c>
      <c r="BP22" s="16">
        <f>COUNTIFS(小学生・中学生アンケート元データ!$K$2:$K$1475,クロス集計結果一覧!$C22,小学生・中学生アンケート元データ!$U$2:$U$1475,クロス集計結果一覧!BP$3)+COUNTIFS(小学生・中学生アンケート元データ!$K$2:$K$1475,クロス集計結果一覧!$C22,小学生・中学生アンケート元データ!$V$2:$V$1475,クロス集計結果一覧!BP$3)</f>
        <v>22</v>
      </c>
      <c r="BQ22" s="16">
        <f>COUNTIFS(小学生・中学生アンケート元データ!$K$2:$K$1475,クロス集計結果一覧!$C22,小学生・中学生アンケート元データ!$U$2:$U$1475,クロス集計結果一覧!BQ$3)+COUNTIFS(小学生・中学生アンケート元データ!$K$2:$K$1475,クロス集計結果一覧!$C22,小学生・中学生アンケート元データ!$V$2:$V$1475,クロス集計結果一覧!BQ$3)</f>
        <v>6</v>
      </c>
      <c r="BR22" s="17">
        <f>COUNTIFS(小学生・中学生アンケート元データ!$K$2:$K$1475,クロス集計結果一覧!$C22,小学生・中学生アンケート元データ!$U$2:$U$1475,"*その他*")+COUNTIFS(小学生・中学生アンケート元データ!$K$2:$K$1475,クロス集計結果一覧!$C22,小学生・中学生アンケート元データ!$V$2:$V$1475,"*その他*")</f>
        <v>4</v>
      </c>
      <c r="BS22" s="15">
        <f>SUM(BT22:CN22)</f>
        <v>297</v>
      </c>
      <c r="BT22" s="16">
        <f>COUNTIFS(小学生・中学生アンケート元データ!$K$2:$K$1475,クロス集計結果一覧!$C22,小学生・中学生アンケート元データ!$W$2:$W$1475,クロス集計結果一覧!BT$3)+COUNTIFS(小学生・中学生アンケート元データ!$K$2:$K$1475,クロス集計結果一覧!$C22,小学生・中学生アンケート元データ!$X$2:$X$1475,クロス集計結果一覧!BT$3)+COUNTIFS(小学生・中学生アンケート元データ!$K$2:$K$1475,クロス集計結果一覧!$C22,小学生・中学生アンケート元データ!$Y$2:$Y$1475,クロス集計結果一覧!BT$3)</f>
        <v>17</v>
      </c>
      <c r="BU22" s="16">
        <f>COUNTIFS(小学生・中学生アンケート元データ!$K$2:$K$1475,クロス集計結果一覧!$C22,小学生・中学生アンケート元データ!$W$2:$W$1475,クロス集計結果一覧!BU$3)+COUNTIFS(小学生・中学生アンケート元データ!$K$2:$K$1475,クロス集計結果一覧!$C22,小学生・中学生アンケート元データ!$X$2:$X$1475,クロス集計結果一覧!BU$3)+COUNTIFS(小学生・中学生アンケート元データ!$K$2:$K$1475,クロス集計結果一覧!$C22,小学生・中学生アンケート元データ!$Y$2:$Y$1475,クロス集計結果一覧!BU$3)</f>
        <v>47</v>
      </c>
      <c r="BV22" s="16">
        <f>COUNTIFS(小学生・中学生アンケート元データ!$K$2:$K$1475,クロス集計結果一覧!$C22,小学生・中学生アンケート元データ!$W$2:$W$1475,クロス集計結果一覧!BV$3)+COUNTIFS(小学生・中学生アンケート元データ!$K$2:$K$1475,クロス集計結果一覧!$C22,小学生・中学生アンケート元データ!$X$2:$X$1475,クロス集計結果一覧!BV$3)+COUNTIFS(小学生・中学生アンケート元データ!$K$2:$K$1475,クロス集計結果一覧!$C22,小学生・中学生アンケート元データ!$Y$2:$Y$1475,クロス集計結果一覧!BV$3)</f>
        <v>36</v>
      </c>
      <c r="BW22" s="16">
        <f>COUNTIFS(小学生・中学生アンケート元データ!$K$2:$K$1475,クロス集計結果一覧!$C22,小学生・中学生アンケート元データ!$W$2:$W$1475,クロス集計結果一覧!BW$3)+COUNTIFS(小学生・中学生アンケート元データ!$K$2:$K$1475,クロス集計結果一覧!$C22,小学生・中学生アンケート元データ!$X$2:$X$1475,クロス集計結果一覧!BW$3)+COUNTIFS(小学生・中学生アンケート元データ!$K$2:$K$1475,クロス集計結果一覧!$C22,小学生・中学生アンケート元データ!$Y$2:$Y$1475,クロス集計結果一覧!BW$3)</f>
        <v>18</v>
      </c>
      <c r="BX22" s="16">
        <f>COUNTIFS(小学生・中学生アンケート元データ!$K$2:$K$1475,クロス集計結果一覧!$C22,小学生・中学生アンケート元データ!$W$2:$W$1475,クロス集計結果一覧!BX$3)+COUNTIFS(小学生・中学生アンケート元データ!$K$2:$K$1475,クロス集計結果一覧!$C22,小学生・中学生アンケート元データ!$X$2:$X$1475,クロス集計結果一覧!BX$3)+COUNTIFS(小学生・中学生アンケート元データ!$K$2:$K$1475,クロス集計結果一覧!$C22,小学生・中学生アンケート元データ!$Y$2:$Y$1475,クロス集計結果一覧!BX$3)</f>
        <v>24</v>
      </c>
      <c r="BY22" s="16">
        <f>COUNTIFS(小学生・中学生アンケート元データ!$K$2:$K$1475,クロス集計結果一覧!$C22,小学生・中学生アンケート元データ!$W$2:$W$1475,クロス集計結果一覧!BY$3)+COUNTIFS(小学生・中学生アンケート元データ!$K$2:$K$1475,クロス集計結果一覧!$C22,小学生・中学生アンケート元データ!$X$2:$X$1475,クロス集計結果一覧!BY$3)+COUNTIFS(小学生・中学生アンケート元データ!$K$2:$K$1475,クロス集計結果一覧!$C22,小学生・中学生アンケート元データ!$Y$2:$Y$1475,クロス集計結果一覧!BY$3)</f>
        <v>26</v>
      </c>
      <c r="BZ22" s="16">
        <f>COUNTIFS(小学生・中学生アンケート元データ!$K$2:$K$1475,クロス集計結果一覧!$C22,小学生・中学生アンケート元データ!$W$2:$W$1475,クロス集計結果一覧!BZ$3)+COUNTIFS(小学生・中学生アンケート元データ!$K$2:$K$1475,クロス集計結果一覧!$C22,小学生・中学生アンケート元データ!$X$2:$X$1475,クロス集計結果一覧!BZ$3)+COUNTIFS(小学生・中学生アンケート元データ!$K$2:$K$1475,クロス集計結果一覧!$C22,小学生・中学生アンケート元データ!$Y$2:$Y$1475,クロス集計結果一覧!BZ$3)</f>
        <v>19</v>
      </c>
      <c r="CA22" s="16">
        <f>COUNTIFS(小学生・中学生アンケート元データ!$K$2:$K$1475,クロス集計結果一覧!$C22,小学生・中学生アンケート元データ!$W$2:$W$1475,クロス集計結果一覧!CA$3)+COUNTIFS(小学生・中学生アンケート元データ!$K$2:$K$1475,クロス集計結果一覧!$C22,小学生・中学生アンケート元データ!$X$2:$X$1475,クロス集計結果一覧!CA$3)+COUNTIFS(小学生・中学生アンケート元データ!$K$2:$K$1475,クロス集計結果一覧!$C22,小学生・中学生アンケート元データ!$Y$2:$Y$1475,クロス集計結果一覧!CA$3)</f>
        <v>10</v>
      </c>
      <c r="CB22" s="16">
        <f>COUNTIFS(小学生・中学生アンケート元データ!$K$2:$K$1475,クロス集計結果一覧!$C22,小学生・中学生アンケート元データ!$W$2:$W$1475,クロス集計結果一覧!CB$3)+COUNTIFS(小学生・中学生アンケート元データ!$K$2:$K$1475,クロス集計結果一覧!$C22,小学生・中学生アンケート元データ!$X$2:$X$1475,クロス集計結果一覧!CB$3)+COUNTIFS(小学生・中学生アンケート元データ!$K$2:$K$1475,クロス集計結果一覧!$C22,小学生・中学生アンケート元データ!$Y$2:$Y$1475,クロス集計結果一覧!CB$3)</f>
        <v>10</v>
      </c>
      <c r="CC22" s="16">
        <f>COUNTIFS(小学生・中学生アンケート元データ!$K$2:$K$1475,クロス集計結果一覧!$C22,小学生・中学生アンケート元データ!$W$2:$W$1475,クロス集計結果一覧!CC$3)+COUNTIFS(小学生・中学生アンケート元データ!$K$2:$K$1475,クロス集計結果一覧!$C22,小学生・中学生アンケート元データ!$X$2:$X$1475,クロス集計結果一覧!CC$3)+COUNTIFS(小学生・中学生アンケート元データ!$K$2:$K$1475,クロス集計結果一覧!$C22,小学生・中学生アンケート元データ!$Y$2:$Y$1475,クロス集計結果一覧!CC$3)</f>
        <v>14</v>
      </c>
      <c r="CD22" s="16">
        <f>COUNTIFS(小学生・中学生アンケート元データ!$K$2:$K$1475,クロス集計結果一覧!$C22,小学生・中学生アンケート元データ!$W$2:$W$1475,クロス集計結果一覧!CD$3)+COUNTIFS(小学生・中学生アンケート元データ!$K$2:$K$1475,クロス集計結果一覧!$C22,小学生・中学生アンケート元データ!$X$2:$X$1475,クロス集計結果一覧!CD$3)+COUNTIFS(小学生・中学生アンケート元データ!$K$2:$K$1475,クロス集計結果一覧!$C22,小学生・中学生アンケート元データ!$Y$2:$Y$1475,クロス集計結果一覧!CD$3)</f>
        <v>13</v>
      </c>
      <c r="CE22" s="16">
        <f>COUNTIFS(小学生・中学生アンケート元データ!$K$2:$K$1475,クロス集計結果一覧!$C22,小学生・中学生アンケート元データ!$W$2:$W$1475,クロス集計結果一覧!CE$3)+COUNTIFS(小学生・中学生アンケート元データ!$K$2:$K$1475,クロス集計結果一覧!$C22,小学生・中学生アンケート元データ!$X$2:$X$1475,クロス集計結果一覧!CE$3)+COUNTIFS(小学生・中学生アンケート元データ!$K$2:$K$1475,クロス集計結果一覧!$C22,小学生・中学生アンケート元データ!$Y$2:$Y$1475,クロス集計結果一覧!CE$3)</f>
        <v>2</v>
      </c>
      <c r="CF22" s="16">
        <f>COUNTIFS(小学生・中学生アンケート元データ!$K$2:$K$1475,クロス集計結果一覧!$C22,小学生・中学生アンケート元データ!$W$2:$W$1475,クロス集計結果一覧!CF$3)+COUNTIFS(小学生・中学生アンケート元データ!$K$2:$K$1475,クロス集計結果一覧!$C22,小学生・中学生アンケート元データ!$X$2:$X$1475,クロス集計結果一覧!CF$3)+COUNTIFS(小学生・中学生アンケート元データ!$K$2:$K$1475,クロス集計結果一覧!$C22,小学生・中学生アンケート元データ!$Y$2:$Y$1475,クロス集計結果一覧!CF$3)</f>
        <v>7</v>
      </c>
      <c r="CG22" s="16">
        <f>COUNTIFS(小学生・中学生アンケート元データ!$K$2:$K$1475,クロス集計結果一覧!$C22,小学生・中学生アンケート元データ!$W$2:$W$1475,クロス集計結果一覧!CG$3)+COUNTIFS(小学生・中学生アンケート元データ!$K$2:$K$1475,クロス集計結果一覧!$C22,小学生・中学生アンケート元データ!$X$2:$X$1475,クロス集計結果一覧!CG$3)+COUNTIFS(小学生・中学生アンケート元データ!$K$2:$K$1475,クロス集計結果一覧!$C22,小学生・中学生アンケート元データ!$Y$2:$Y$1475,クロス集計結果一覧!CG$3)</f>
        <v>14</v>
      </c>
      <c r="CH22" s="16">
        <f>COUNTIFS(小学生・中学生アンケート元データ!$K$2:$K$1475,クロス集計結果一覧!$C22,小学生・中学生アンケート元データ!$W$2:$W$1475,クロス集計結果一覧!CH$3)+COUNTIFS(小学生・中学生アンケート元データ!$K$2:$K$1475,クロス集計結果一覧!$C22,小学生・中学生アンケート元データ!$X$2:$X$1475,クロス集計結果一覧!CH$3)+COUNTIFS(小学生・中学生アンケート元データ!$K$2:$K$1475,クロス集計結果一覧!$C22,小学生・中学生アンケート元データ!$Y$2:$Y$1475,クロス集計結果一覧!CH$3)</f>
        <v>6</v>
      </c>
      <c r="CI22" s="16">
        <f>COUNTIFS(小学生・中学生アンケート元データ!$K$2:$K$1475,クロス集計結果一覧!$C22,小学生・中学生アンケート元データ!$W$2:$W$1475,クロス集計結果一覧!CI$3)+COUNTIFS(小学生・中学生アンケート元データ!$K$2:$K$1475,クロス集計結果一覧!$C22,小学生・中学生アンケート元データ!$X$2:$X$1475,クロス集計結果一覧!CI$3)+COUNTIFS(小学生・中学生アンケート元データ!$K$2:$K$1475,クロス集計結果一覧!$C22,小学生・中学生アンケート元データ!$Y$2:$Y$1475,クロス集計結果一覧!CI$3)</f>
        <v>7</v>
      </c>
      <c r="CJ22" s="16">
        <f>COUNTIFS(小学生・中学生アンケート元データ!$K$2:$K$1475,クロス集計結果一覧!$C22,小学生・中学生アンケート元データ!$W$2:$W$1475,クロス集計結果一覧!CJ$3)+COUNTIFS(小学生・中学生アンケート元データ!$K$2:$K$1475,クロス集計結果一覧!$C22,小学生・中学生アンケート元データ!$X$2:$X$1475,クロス集計結果一覧!CJ$3)+COUNTIFS(小学生・中学生アンケート元データ!$K$2:$K$1475,クロス集計結果一覧!$C22,小学生・中学生アンケート元データ!$Y$2:$Y$1475,クロス集計結果一覧!CJ$3)</f>
        <v>12</v>
      </c>
      <c r="CK22" s="16">
        <f>COUNTIFS(小学生・中学生アンケート元データ!$K$2:$K$1475,クロス集計結果一覧!$C22,小学生・中学生アンケート元データ!$W$2:$W$1475,クロス集計結果一覧!CK$3)+COUNTIFS(小学生・中学生アンケート元データ!$K$2:$K$1475,クロス集計結果一覧!$C22,小学生・中学生アンケート元データ!$X$2:$X$1475,クロス集計結果一覧!CK$3)+COUNTIFS(小学生・中学生アンケート元データ!$K$2:$K$1475,クロス集計結果一覧!$C22,小学生・中学生アンケート元データ!$Y$2:$Y$1475,クロス集計結果一覧!CK$3)</f>
        <v>3</v>
      </c>
      <c r="CL22" s="16">
        <f>COUNTIFS(小学生・中学生アンケート元データ!$K$2:$K$1475,クロス集計結果一覧!$C22,小学生・中学生アンケート元データ!$W$2:$W$1475,クロス集計結果一覧!CL$3)+COUNTIFS(小学生・中学生アンケート元データ!$K$2:$K$1475,クロス集計結果一覧!$C22,小学生・中学生アンケート元データ!$X$2:$X$1475,クロス集計結果一覧!CL$3)+COUNTIFS(小学生・中学生アンケート元データ!$K$2:$K$1475,クロス集計結果一覧!$C22,小学生・中学生アンケート元データ!$Y$2:$Y$1475,クロス集計結果一覧!CL$3)</f>
        <v>2</v>
      </c>
      <c r="CM22" s="16">
        <f>COUNTIFS(小学生・中学生アンケート元データ!$K$2:$K$1475,クロス集計結果一覧!$C22,小学生・中学生アンケート元データ!$W$2:$W$1475,クロス集計結果一覧!CM$3)+COUNTIFS(小学生・中学生アンケート元データ!$K$2:$K$1475,クロス集計結果一覧!$C22,小学生・中学生アンケート元データ!$X$2:$X$1475,クロス集計結果一覧!CM$3)+COUNTIFS(小学生・中学生アンケート元データ!$K$2:$K$1475,クロス集計結果一覧!$C22,小学生・中学生アンケート元データ!$Y$2:$Y$1475,クロス集計結果一覧!CM$3)</f>
        <v>7</v>
      </c>
      <c r="CN22" s="16">
        <f>COUNTIFS(小学生・中学生アンケート元データ!$K$2:$K$1475,クロス集計結果一覧!$C22,小学生・中学生アンケート元データ!$W$2:$W$1475,"*その他*")+COUNTIFS(小学生・中学生アンケート元データ!$K$2:$K$1475,クロス集計結果一覧!$C22,小学生・中学生アンケート元データ!$X$2:$X$1475,"*その他*")+COUNTIFS(小学生・中学生アンケート元データ!$K$2:$K$1475,クロス集計結果一覧!$C22,小学生・中学生アンケート元データ!$Y$2:$Y$1475,"*その他*")</f>
        <v>3</v>
      </c>
      <c r="CO22" s="15">
        <f>SUM(CP22:CR22)</f>
        <v>117</v>
      </c>
      <c r="CP22" s="16">
        <f>COUNTIFS(小学生・中学生アンケート元データ!$Z$2:$Z$1475,CP$3,小学生・中学生アンケート元データ!$K$2:$K$1475,クロス集計結果一覧!$C22)</f>
        <v>103</v>
      </c>
      <c r="CQ22" s="16">
        <f>COUNTIFS(小学生・中学生アンケート元データ!$Z$2:$Z$1475,"知らない　→自由記述へ",小学生・中学生アンケート元データ!$K$2:$K$1475,クロス集計結果一覧!$C22)</f>
        <v>13</v>
      </c>
      <c r="CR22" s="17">
        <f>COUNTIFS(小学生・中学生アンケート元データ!$Z$2:$Z$1475,"",小学生・中学生アンケート元データ!$K$2:$K$1475,クロス集計結果一覧!$C22)</f>
        <v>1</v>
      </c>
      <c r="CS22" s="15">
        <f>SUM(CT22:CU22)</f>
        <v>104</v>
      </c>
      <c r="CT22" s="16">
        <f>COUNTIFS(小学生・中学生アンケート元データ!$AA$2:$AA$1475,CT$3,小学生・中学生アンケート元データ!$K$2:$K$1475,クロス集計結果一覧!$C22)</f>
        <v>56</v>
      </c>
      <c r="CU22" s="17">
        <f>COUNTIFS(小学生・中学生アンケート元データ!$AA$2:$AA$1475,"行動していない　→自由記述へ",小学生・中学生アンケート元データ!$K$2:$K$1475,クロス集計結果一覧!$C22)</f>
        <v>48</v>
      </c>
      <c r="CV22" s="15">
        <f>SUM(CW22:DN22)</f>
        <v>176</v>
      </c>
      <c r="CW22" s="16">
        <f>COUNTIF(SDGs集計用!$C$1330:$AK$1446,クロス集計結果一覧!CW$3)</f>
        <v>9</v>
      </c>
      <c r="CX22" s="16">
        <f>COUNTIF(SDGs集計用!$C$1330:$AK$1446,クロス集計結果一覧!CX$3)</f>
        <v>14</v>
      </c>
      <c r="CY22" s="16">
        <f>COUNTIF(SDGs集計用!$C$1330:$AK$1446,クロス集計結果一覧!CY$3)</f>
        <v>4</v>
      </c>
      <c r="CZ22" s="16">
        <f>COUNTIF(SDGs集計用!$C$1330:$AK$1446,クロス集計結果一覧!CZ$3)</f>
        <v>4</v>
      </c>
      <c r="DA22" s="16">
        <f>COUNTIF(SDGs集計用!$C$1330:$AK$1446,クロス集計結果一覧!DA$3)</f>
        <v>5</v>
      </c>
      <c r="DB22" s="16">
        <f>COUNTIF(SDGs集計用!$C$1330:$AK$1446,クロス集計結果一覧!DB$3)</f>
        <v>13</v>
      </c>
      <c r="DC22" s="16">
        <f>COUNTIF(SDGs集計用!$C$1330:$AK$1446,クロス集計結果一覧!DC$3)</f>
        <v>19</v>
      </c>
      <c r="DD22" s="16">
        <f>COUNTIF(SDGs集計用!$C$1330:$AK$1446,クロス集計結果一覧!DD$3)</f>
        <v>6</v>
      </c>
      <c r="DE22" s="16">
        <f>COUNTIF(SDGs集計用!$C$1330:$AK$1446,クロス集計結果一覧!DE$3)</f>
        <v>2</v>
      </c>
      <c r="DF22" s="16">
        <f>COUNTIF(SDGs集計用!$C$1330:$AK$1446,クロス集計結果一覧!DF$3)</f>
        <v>7</v>
      </c>
      <c r="DG22" s="16">
        <f>COUNTIF(SDGs集計用!$C$1330:$AK$1446,クロス集計結果一覧!DG$3)</f>
        <v>15</v>
      </c>
      <c r="DH22" s="16">
        <f>COUNTIF(SDGs集計用!$C$1330:$AK$1446,クロス集計結果一覧!DH$3)</f>
        <v>17</v>
      </c>
      <c r="DI22" s="16">
        <f>COUNTIF(SDGs集計用!$C$1330:$AK$1446,クロス集計結果一覧!DI$3)</f>
        <v>8</v>
      </c>
      <c r="DJ22" s="16">
        <f>COUNTIF(SDGs集計用!$C$1330:$AK$1446,クロス集計結果一覧!DJ$3)</f>
        <v>20</v>
      </c>
      <c r="DK22" s="16">
        <f>COUNTIF(SDGs集計用!$C$1330:$AK$1446,クロス集計結果一覧!DK$3)</f>
        <v>19</v>
      </c>
      <c r="DL22" s="16">
        <f>COUNTIF(SDGs集計用!$C$1330:$AK$1446,クロス集計結果一覧!DL$3)</f>
        <v>5</v>
      </c>
      <c r="DM22" s="16">
        <f>COUNTIF(SDGs集計用!$C$1330:$AK$1446,クロス集計結果一覧!DM$3)</f>
        <v>2</v>
      </c>
      <c r="DN22" s="17">
        <f>COUNTIF(SDGs集計用!$C$1330:$AK$1446,クロス集計結果一覧!DN$3)</f>
        <v>7</v>
      </c>
    </row>
    <row r="23" spans="2:118" x14ac:dyDescent="0.4">
      <c r="B23" s="18"/>
      <c r="C23" s="9"/>
      <c r="D23" s="10">
        <f t="shared" si="212"/>
        <v>100</v>
      </c>
      <c r="E23" s="11">
        <f>E22/$D22*100</f>
        <v>39.316239316239319</v>
      </c>
      <c r="F23" s="11">
        <f t="shared" ref="F23" si="826">F22/$D22*100</f>
        <v>40.17094017094017</v>
      </c>
      <c r="G23" s="11">
        <f t="shared" ref="G23" si="827">G22/$D22*100</f>
        <v>16.239316239316238</v>
      </c>
      <c r="H23" s="11">
        <f t="shared" ref="H23" si="828">H22/$D22*100</f>
        <v>3.4188034188034191</v>
      </c>
      <c r="I23" s="11">
        <f t="shared" ref="I23" si="829">I22/$D22*100</f>
        <v>0.85470085470085477</v>
      </c>
      <c r="J23" s="12">
        <f t="shared" ref="J23" si="830">J22/$D22*100</f>
        <v>0</v>
      </c>
      <c r="K23" s="10">
        <f t="shared" si="107"/>
        <v>100</v>
      </c>
      <c r="L23" s="11">
        <f t="shared" ref="L23" si="831">L22/$D22*100</f>
        <v>35.042735042735039</v>
      </c>
      <c r="M23" s="11">
        <f t="shared" ref="M23" si="832">M22/$D22*100</f>
        <v>46.153846153846153</v>
      </c>
      <c r="N23" s="11">
        <f t="shared" ref="N23" si="833">N22/$D22*100</f>
        <v>6.8376068376068382</v>
      </c>
      <c r="O23" s="11">
        <f t="shared" ref="O23" si="834">O22/$D22*100</f>
        <v>5.982905982905983</v>
      </c>
      <c r="P23" s="11">
        <f t="shared" ref="P23" si="835">P22/$D22*100</f>
        <v>5.1282051282051277</v>
      </c>
      <c r="Q23" s="12">
        <f t="shared" ref="Q23" si="836">Q22/$D22*100</f>
        <v>0.85470085470085477</v>
      </c>
      <c r="R23" s="10">
        <f>SUM(S23:U23)</f>
        <v>100</v>
      </c>
      <c r="S23" s="11">
        <f t="shared" ref="S23" si="837">S22/$D22*100</f>
        <v>63.247863247863243</v>
      </c>
      <c r="T23" s="11">
        <f t="shared" ref="T23" si="838">T22/$D22*100</f>
        <v>36.752136752136757</v>
      </c>
      <c r="U23" s="12">
        <f t="shared" ref="U23" si="839">U22/$D22*100</f>
        <v>0</v>
      </c>
      <c r="V23" s="10">
        <f t="shared" si="108"/>
        <v>100.00000000000001</v>
      </c>
      <c r="W23" s="11">
        <f>W22/$V22*100</f>
        <v>4.0540540540540544</v>
      </c>
      <c r="X23" s="11">
        <f t="shared" ref="X23" si="840">X22/$V22*100</f>
        <v>31.081081081081081</v>
      </c>
      <c r="Y23" s="11">
        <f t="shared" ref="Y23" si="841">Y22/$V22*100</f>
        <v>9.4594594594594597</v>
      </c>
      <c r="Z23" s="11">
        <f t="shared" ref="Z23" si="842">Z22/$V22*100</f>
        <v>4.0540540540540544</v>
      </c>
      <c r="AA23" s="11">
        <f t="shared" ref="AA23" si="843">AA22/$V22*100</f>
        <v>24.324324324324326</v>
      </c>
      <c r="AB23" s="11">
        <f t="shared" ref="AB23" si="844">AB22/$V22*100</f>
        <v>20.27027027027027</v>
      </c>
      <c r="AC23" s="11">
        <f t="shared" ref="AC23" si="845">AC22/$V22*100</f>
        <v>6.756756756756757</v>
      </c>
      <c r="AD23" s="10">
        <f>SUM(AE23:AK23)</f>
        <v>100.00000000000001</v>
      </c>
      <c r="AE23" s="11">
        <f>AE22/$AD22*100</f>
        <v>25.581395348837212</v>
      </c>
      <c r="AF23" s="11">
        <f t="shared" ref="AF23" si="846">AF22/$AD22*100</f>
        <v>25.581395348837212</v>
      </c>
      <c r="AG23" s="11">
        <f t="shared" ref="AG23" si="847">AG22/$AD22*100</f>
        <v>9.3023255813953494</v>
      </c>
      <c r="AH23" s="11">
        <f t="shared" ref="AH23" si="848">AH22/$AD22*100</f>
        <v>23.255813953488371</v>
      </c>
      <c r="AI23" s="11">
        <f t="shared" ref="AI23" si="849">AI22/$AD22*100</f>
        <v>0</v>
      </c>
      <c r="AJ23" s="11">
        <f t="shared" ref="AJ23" si="850">AJ22/$AD22*100</f>
        <v>6.9767441860465116</v>
      </c>
      <c r="AK23" s="11">
        <f t="shared" ref="AK23" si="851">AK22/$AD22*100</f>
        <v>9.3023255813953494</v>
      </c>
      <c r="AL23" s="10">
        <f t="shared" si="110"/>
        <v>99.999999999999986</v>
      </c>
      <c r="AM23" s="11">
        <f t="shared" ref="AM23" si="852">AM22/$AL22*100</f>
        <v>8.5714285714285712</v>
      </c>
      <c r="AN23" s="11">
        <f t="shared" ref="AN23" si="853">AN22/$AL22*100</f>
        <v>4.7619047619047619</v>
      </c>
      <c r="AO23" s="11">
        <f t="shared" ref="AO23" si="854">AO22/$AL22*100</f>
        <v>13.015873015873018</v>
      </c>
      <c r="AP23" s="11">
        <f t="shared" ref="AP23" si="855">AP22/$AL22*100</f>
        <v>19.365079365079367</v>
      </c>
      <c r="AQ23" s="11">
        <f t="shared" ref="AQ23" si="856">AQ22/$AL22*100</f>
        <v>6.9841269841269842</v>
      </c>
      <c r="AR23" s="11">
        <f t="shared" ref="AR23" si="857">AR22/$AL22*100</f>
        <v>9.5238095238095237</v>
      </c>
      <c r="AS23" s="11">
        <f t="shared" ref="AS23" si="858">AS22/$AL22*100</f>
        <v>4.4444444444444446</v>
      </c>
      <c r="AT23" s="11">
        <f t="shared" ref="AT23" si="859">AT22/$AL22*100</f>
        <v>1.5873015873015872</v>
      </c>
      <c r="AU23" s="11">
        <f t="shared" ref="AU23" si="860">AU22/$AL22*100</f>
        <v>1.2698412698412698</v>
      </c>
      <c r="AV23" s="11">
        <f t="shared" ref="AV23" si="861">AV22/$AL22*100</f>
        <v>3.1746031746031744</v>
      </c>
      <c r="AW23" s="11">
        <f t="shared" ref="AW23" si="862">AW22/$AL22*100</f>
        <v>0.95238095238095244</v>
      </c>
      <c r="AX23" s="11">
        <f t="shared" ref="AX23" si="863">AX22/$AL22*100</f>
        <v>5.0793650793650791</v>
      </c>
      <c r="AY23" s="11">
        <f t="shared" ref="AY23" si="864">AY22/$AL22*100</f>
        <v>0</v>
      </c>
      <c r="AZ23" s="11">
        <f t="shared" ref="AZ23" si="865">AZ22/$AL22*100</f>
        <v>1.9047619047619049</v>
      </c>
      <c r="BA23" s="11">
        <f t="shared" ref="BA23" si="866">BA22/$AL22*100</f>
        <v>10.158730158730158</v>
      </c>
      <c r="BB23" s="11">
        <f t="shared" ref="BB23" si="867">BB22/$AL22*100</f>
        <v>4.1269841269841265</v>
      </c>
      <c r="BC23" s="11">
        <f t="shared" ref="BC23" si="868">BC22/$AL22*100</f>
        <v>0.95238095238095244</v>
      </c>
      <c r="BD23" s="12">
        <f t="shared" ref="BD23" si="869">BD22/$AL22*100</f>
        <v>4.1269841269841265</v>
      </c>
      <c r="BE23" s="10">
        <f>SUM(BF23:BR23)</f>
        <v>100.00000000000001</v>
      </c>
      <c r="BF23" s="11">
        <f t="shared" ref="BF23" si="870">BF22/$BE22*100</f>
        <v>37.209302325581397</v>
      </c>
      <c r="BG23" s="11">
        <f t="shared" ref="BG23" si="871">BG22/$BE22*100</f>
        <v>8.3720930232558146</v>
      </c>
      <c r="BH23" s="11">
        <f t="shared" ref="BH23" si="872">BH22/$BE22*100</f>
        <v>2.7906976744186047</v>
      </c>
      <c r="BI23" s="11">
        <f t="shared" ref="BI23" si="873">BI22/$BE22*100</f>
        <v>0.93023255813953487</v>
      </c>
      <c r="BJ23" s="11">
        <f t="shared" ref="BJ23" si="874">BJ22/$BE22*100</f>
        <v>6.5116279069767442</v>
      </c>
      <c r="BK23" s="11">
        <f t="shared" ref="BK23" si="875">BK22/$BE22*100</f>
        <v>3.2558139534883721</v>
      </c>
      <c r="BL23" s="11">
        <f t="shared" ref="BL23" si="876">BL22/$BE22*100</f>
        <v>11.162790697674419</v>
      </c>
      <c r="BM23" s="11">
        <f t="shared" ref="BM23" si="877">BM22/$BE22*100</f>
        <v>7.441860465116279</v>
      </c>
      <c r="BN23" s="11">
        <f t="shared" ref="BN23" si="878">BN22/$BE22*100</f>
        <v>5.1162790697674421</v>
      </c>
      <c r="BO23" s="11">
        <f t="shared" ref="BO23" si="879">BO22/$BE22*100</f>
        <v>2.3255813953488373</v>
      </c>
      <c r="BP23" s="11">
        <f t="shared" ref="BP23" si="880">BP22/$BE22*100</f>
        <v>10.232558139534884</v>
      </c>
      <c r="BQ23" s="11">
        <f t="shared" ref="BQ23" si="881">BQ22/$BE22*100</f>
        <v>2.7906976744186047</v>
      </c>
      <c r="BR23" s="12">
        <f t="shared" ref="BR23" si="882">BR22/$BE22*100</f>
        <v>1.8604651162790697</v>
      </c>
      <c r="BS23" s="10">
        <f>SUM(BT23:CN23)</f>
        <v>100.00000000000001</v>
      </c>
      <c r="BT23" s="11">
        <f t="shared" ref="BT23" si="883">BT22/$BS22*100</f>
        <v>5.7239057239057241</v>
      </c>
      <c r="BU23" s="11">
        <f t="shared" ref="BU23" si="884">BU22/$BS22*100</f>
        <v>15.824915824915825</v>
      </c>
      <c r="BV23" s="11">
        <f t="shared" ref="BV23" si="885">BV22/$BS22*100</f>
        <v>12.121212121212121</v>
      </c>
      <c r="BW23" s="11">
        <f t="shared" ref="BW23" si="886">BW22/$BS22*100</f>
        <v>6.0606060606060606</v>
      </c>
      <c r="BX23" s="11">
        <f t="shared" ref="BX23" si="887">BX22/$BS22*100</f>
        <v>8.0808080808080813</v>
      </c>
      <c r="BY23" s="11">
        <f t="shared" ref="BY23" si="888">BY22/$BS22*100</f>
        <v>8.7542087542087543</v>
      </c>
      <c r="BZ23" s="11">
        <f t="shared" ref="BZ23" si="889">BZ22/$BS22*100</f>
        <v>6.3973063973063971</v>
      </c>
      <c r="CA23" s="11">
        <f t="shared" ref="CA23" si="890">CA22/$BS22*100</f>
        <v>3.3670033670033668</v>
      </c>
      <c r="CB23" s="11">
        <f t="shared" ref="CB23" si="891">CB22/$BS22*100</f>
        <v>3.3670033670033668</v>
      </c>
      <c r="CC23" s="11">
        <f t="shared" ref="CC23" si="892">CC22/$BS22*100</f>
        <v>4.7138047138047137</v>
      </c>
      <c r="CD23" s="11">
        <f t="shared" ref="CD23" si="893">CD22/$BS22*100</f>
        <v>4.3771043771043772</v>
      </c>
      <c r="CE23" s="11">
        <f t="shared" ref="CE23" si="894">CE22/$BS22*100</f>
        <v>0.67340067340067333</v>
      </c>
      <c r="CF23" s="11">
        <f t="shared" ref="CF23" si="895">CF22/$BS22*100</f>
        <v>2.3569023569023568</v>
      </c>
      <c r="CG23" s="11">
        <f t="shared" ref="CG23" si="896">CG22/$BS22*100</f>
        <v>4.7138047138047137</v>
      </c>
      <c r="CH23" s="11">
        <f t="shared" ref="CH23" si="897">CH22/$BS22*100</f>
        <v>2.0202020202020203</v>
      </c>
      <c r="CI23" s="11">
        <f t="shared" ref="CI23" si="898">CI22/$BS22*100</f>
        <v>2.3569023569023568</v>
      </c>
      <c r="CJ23" s="11">
        <f t="shared" ref="CJ23" si="899">CJ22/$BS22*100</f>
        <v>4.0404040404040407</v>
      </c>
      <c r="CK23" s="11">
        <f t="shared" ref="CK23" si="900">CK22/$BS22*100</f>
        <v>1.0101010101010102</v>
      </c>
      <c r="CL23" s="11">
        <f t="shared" ref="CL23" si="901">CL22/$BS22*100</f>
        <v>0.67340067340067333</v>
      </c>
      <c r="CM23" s="11">
        <f t="shared" ref="CM23" si="902">CM22/$BS22*100</f>
        <v>2.3569023569023568</v>
      </c>
      <c r="CN23" s="11">
        <f t="shared" ref="CN23:CN25" si="903">CN22/$BS22*100</f>
        <v>1.0101010101010102</v>
      </c>
      <c r="CO23" s="10">
        <f>SUM(CP23:CR23)</f>
        <v>100</v>
      </c>
      <c r="CP23" s="11">
        <f t="shared" ref="CP23:CP25" si="904">CP22/$D22*100</f>
        <v>88.034188034188034</v>
      </c>
      <c r="CQ23" s="11">
        <f t="shared" ref="CQ23" si="905">CQ22/$D22*100</f>
        <v>11.111111111111111</v>
      </c>
      <c r="CR23" s="12">
        <f t="shared" ref="CR23" si="906">CR22/$D22*100</f>
        <v>0.85470085470085477</v>
      </c>
      <c r="CS23" s="10">
        <f>SUM(CT23:CU23)</f>
        <v>100</v>
      </c>
      <c r="CT23" s="11">
        <f t="shared" ref="CT23:CT25" si="907">CT22/$CS22*100</f>
        <v>53.846153846153847</v>
      </c>
      <c r="CU23" s="11">
        <f t="shared" ref="CU23:CU25" si="908">CU22/$CS22*100</f>
        <v>46.153846153846153</v>
      </c>
      <c r="CV23" s="10">
        <f>SUM(CW23:DN23)</f>
        <v>100</v>
      </c>
      <c r="CW23" s="11">
        <f t="shared" ref="CW23:CW25" si="909">CW22/$CV22*100</f>
        <v>5.1136363636363642</v>
      </c>
      <c r="CX23" s="11">
        <f t="shared" ref="CX23:CX25" si="910">CX22/$CV22*100</f>
        <v>7.9545454545454541</v>
      </c>
      <c r="CY23" s="11">
        <f t="shared" ref="CY23:CY25" si="911">CY22/$CV22*100</f>
        <v>2.2727272727272729</v>
      </c>
      <c r="CZ23" s="11">
        <f t="shared" ref="CZ23:CZ25" si="912">CZ22/$CV22*100</f>
        <v>2.2727272727272729</v>
      </c>
      <c r="DA23" s="11">
        <f t="shared" ref="DA23:DA25" si="913">DA22/$CV22*100</f>
        <v>2.8409090909090908</v>
      </c>
      <c r="DB23" s="11">
        <f t="shared" ref="DB23:DB25" si="914">DB22/$CV22*100</f>
        <v>7.3863636363636367</v>
      </c>
      <c r="DC23" s="11">
        <f t="shared" ref="DC23:DC25" si="915">DC22/$CV22*100</f>
        <v>10.795454545454545</v>
      </c>
      <c r="DD23" s="11">
        <f t="shared" ref="DD23:DD25" si="916">DD22/$CV22*100</f>
        <v>3.4090909090909087</v>
      </c>
      <c r="DE23" s="11">
        <f t="shared" ref="DE23:DE25" si="917">DE22/$CV22*100</f>
        <v>1.1363636363636365</v>
      </c>
      <c r="DF23" s="11">
        <f t="shared" ref="DF23:DF25" si="918">DF22/$CV22*100</f>
        <v>3.9772727272727271</v>
      </c>
      <c r="DG23" s="11">
        <f t="shared" ref="DG23:DG25" si="919">DG22/$CV22*100</f>
        <v>8.5227272727272716</v>
      </c>
      <c r="DH23" s="11">
        <f t="shared" ref="DH23:DH25" si="920">DH22/$CV22*100</f>
        <v>9.6590909090909083</v>
      </c>
      <c r="DI23" s="11">
        <f t="shared" ref="DI23:DI25" si="921">DI22/$CV22*100</f>
        <v>4.5454545454545459</v>
      </c>
      <c r="DJ23" s="11">
        <f t="shared" ref="DJ23:DJ25" si="922">DJ22/$CV22*100</f>
        <v>11.363636363636363</v>
      </c>
      <c r="DK23" s="11">
        <f t="shared" ref="DK23:DK25" si="923">DK22/$CV22*100</f>
        <v>10.795454545454545</v>
      </c>
      <c r="DL23" s="11">
        <f t="shared" ref="DL23:DL25" si="924">DL22/$CV22*100</f>
        <v>2.8409090909090908</v>
      </c>
      <c r="DM23" s="11">
        <f t="shared" ref="DM23:DM25" si="925">DM22/$CV22*100</f>
        <v>1.1363636363636365</v>
      </c>
      <c r="DN23" s="12">
        <f t="shared" ref="DN23:DN25" si="926">DN22/$CV22*100</f>
        <v>3.9772727272727271</v>
      </c>
    </row>
    <row r="24" spans="2:118" x14ac:dyDescent="0.4">
      <c r="B24" s="18"/>
      <c r="C24" s="14" t="s">
        <v>1479</v>
      </c>
      <c r="D24" s="15">
        <f t="shared" si="212"/>
        <v>29</v>
      </c>
      <c r="E24" s="16">
        <f>COUNTIFS(小学生・中学生アンケート元データ!$M$2:$M$1475,クロス集計結果一覧!E$3,小学生・中学生アンケート元データ!$K$2:$K$1475,"")</f>
        <v>5</v>
      </c>
      <c r="F24" s="16">
        <f>COUNTIFS(小学生・中学生アンケート元データ!$M$2:$M$1475,クロス集計結果一覧!F$3,小学生・中学生アンケート元データ!$K$2:$K$1475,"")</f>
        <v>1</v>
      </c>
      <c r="G24" s="16">
        <f>COUNTIFS(小学生・中学生アンケート元データ!$M$2:$M$1475,クロス集計結果一覧!G$3,小学生・中学生アンケート元データ!$K$2:$K$1475,"")</f>
        <v>3</v>
      </c>
      <c r="H24" s="16">
        <f>COUNTIFS(小学生・中学生アンケート元データ!$M$2:$M$1475,クロス集計結果一覧!H$3,小学生・中学生アンケート元データ!$K$2:$K$1475,"")</f>
        <v>0</v>
      </c>
      <c r="I24" s="16">
        <f>COUNTIFS(小学生・中学生アンケート元データ!$M$2:$M$1475,クロス集計結果一覧!I$3,小学生・中学生アンケート元データ!$K$2:$K$1475,"")</f>
        <v>0</v>
      </c>
      <c r="J24" s="17">
        <f>COUNTIFS(小学生・中学生アンケート元データ!$M$2:$M$1475,"",小学生・中学生アンケート元データ!$K$2:$K$1475,"")</f>
        <v>20</v>
      </c>
      <c r="K24" s="15">
        <f t="shared" ref="K24:K25" si="927">SUM(L24:Q24)</f>
        <v>29</v>
      </c>
      <c r="L24" s="16">
        <f>COUNTIFS(小学生・中学生アンケート元データ!$N$2:$N$1475,クロス集計結果一覧!L$3,小学生・中学生アンケート元データ!$K$2:$K$1475,"")</f>
        <v>5</v>
      </c>
      <c r="M24" s="16">
        <f>COUNTIFS(小学生・中学生アンケート元データ!$N$2:$N$1475,クロス集計結果一覧!M$3,小学生・中学生アンケート元データ!$K$2:$K$1475,"")</f>
        <v>2</v>
      </c>
      <c r="N24" s="16">
        <f>COUNTIFS(小学生・中学生アンケート元データ!$N$2:$N$1475,クロス集計結果一覧!N$3,小学生・中学生アンケート元データ!$K$2:$K$1475,"")</f>
        <v>1</v>
      </c>
      <c r="O24" s="16">
        <f>COUNTIFS(小学生・中学生アンケート元データ!$N$2:$N$1475,クロス集計結果一覧!O$3,小学生・中学生アンケート元データ!$K$2:$K$1475,"")</f>
        <v>0</v>
      </c>
      <c r="P24" s="16">
        <f>COUNTIFS(小学生・中学生アンケート元データ!$N$2:$N$1475,クロス集計結果一覧!P$3,小学生・中学生アンケート元データ!$K$2:$K$1475,"")</f>
        <v>1</v>
      </c>
      <c r="Q24" s="17">
        <f>COUNTIFS(小学生・中学生アンケート元データ!$N$2:$N$1475,"",小学生・中学生アンケート元データ!$K$2:$K$1475,"")</f>
        <v>20</v>
      </c>
      <c r="R24" s="15">
        <f>SUM(S24:U24)</f>
        <v>29</v>
      </c>
      <c r="S24" s="16">
        <f>COUNTIFS(小学生・中学生アンケート元データ!$O$2:$O$1475,"住んでいたい　→問６ー１へ",小学生・中学生アンケート元データ!$K$2:$K$1475,"")</f>
        <v>7</v>
      </c>
      <c r="T24" s="16">
        <f>COUNTIFS(小学生・中学生アンケート元データ!$O$2:$O$1475,"住んでいたくない　→問６－２へ",小学生・中学生アンケート元データ!$K$2:$K$1475,"")</f>
        <v>3</v>
      </c>
      <c r="U24" s="17">
        <f>COUNTIFS(小学生・中学生アンケート元データ!$O$2:$O$1475,"",小学生・中学生アンケート元データ!$K$2:$K$1475,"")</f>
        <v>19</v>
      </c>
      <c r="V24" s="15">
        <f t="shared" si="108"/>
        <v>7</v>
      </c>
      <c r="W24" s="16">
        <f>COUNTIFS(小学生・中学生アンケート元データ!$P$2:$P$1475,クロス集計結果一覧!W$3,小学生・中学生アンケート元データ!$K$2:$K$1475,"")</f>
        <v>0</v>
      </c>
      <c r="X24" s="16">
        <f>COUNTIFS(小学生・中学生アンケート元データ!$P$2:$P$1475,クロス集計結果一覧!X$3,小学生・中学生アンケート元データ!$K$2:$K$1475,"")</f>
        <v>2</v>
      </c>
      <c r="Y24" s="16">
        <f>COUNTIFS(小学生・中学生アンケート元データ!$P$2:$P$1475,クロス集計結果一覧!Y$3,小学生・中学生アンケート元データ!$K$2:$K$1475,"")</f>
        <v>2</v>
      </c>
      <c r="Z24" s="16">
        <f>COUNTIFS(小学生・中学生アンケート元データ!$P$2:$P$1475,クロス集計結果一覧!Z$3,小学生・中学生アンケート元データ!$K$2:$K$1475,"")</f>
        <v>0</v>
      </c>
      <c r="AA24" s="16">
        <f>COUNTIFS(小学生・中学生アンケート元データ!$P$2:$P$1475,クロス集計結果一覧!AA$3,小学生・中学生アンケート元データ!$K$2:$K$1475,"")</f>
        <v>0</v>
      </c>
      <c r="AB24" s="16">
        <f>COUNTIFS(小学生・中学生アンケート元データ!$P$2:$P$1475,クロス集計結果一覧!AB$3,小学生・中学生アンケート元データ!$K$2:$K$1475,"")</f>
        <v>2</v>
      </c>
      <c r="AC24" s="25">
        <f>S24-SUM(W24:AB24)</f>
        <v>1</v>
      </c>
      <c r="AD24" s="15">
        <f>SUM(AE24:AK24)</f>
        <v>3</v>
      </c>
      <c r="AE24" s="16">
        <f>COUNTIFS(小学生・中学生アンケート元データ!$Q$2:$Q$1475,クロス集計結果一覧!AE$3,小学生・中学生アンケート元データ!$K$2:$K$1475,"")</f>
        <v>0</v>
      </c>
      <c r="AF24" s="16">
        <f>COUNTIFS(小学生・中学生アンケート元データ!$Q$2:$Q$1475,クロス集計結果一覧!AF$3,小学生・中学生アンケート元データ!$K$2:$K$1475,"")</f>
        <v>1</v>
      </c>
      <c r="AG24" s="16">
        <f>COUNTIFS(小学生・中学生アンケート元データ!$Q$2:$Q$1475,クロス集計結果一覧!AG$3,小学生・中学生アンケート元データ!$K$2:$K$1475,"")</f>
        <v>2</v>
      </c>
      <c r="AH24" s="16">
        <f>COUNTIFS(小学生・中学生アンケート元データ!$Q$2:$Q$1475,クロス集計結果一覧!AH$3,小学生・中学生アンケート元データ!$K$2:$K$1475,"")</f>
        <v>0</v>
      </c>
      <c r="AI24" s="16">
        <f>COUNTIFS(小学生・中学生アンケート元データ!$Q$2:$Q$1475,クロス集計結果一覧!AI$3,小学生・中学生アンケート元データ!$K$2:$K$1475,"")</f>
        <v>0</v>
      </c>
      <c r="AJ24" s="16">
        <f>COUNTIFS(小学生・中学生アンケート元データ!$Q$2:$Q$1475,クロス集計結果一覧!AJ$3,小学生・中学生アンケート元データ!$K$2:$K$1475,"")</f>
        <v>0</v>
      </c>
      <c r="AK24" s="25">
        <f>T24-SUM(AE24:AJ24)</f>
        <v>0</v>
      </c>
      <c r="AL24" s="15">
        <f t="shared" si="110"/>
        <v>22</v>
      </c>
      <c r="AM24" s="16">
        <f>COUNTIFS(小学生・中学生アンケート元データ!$K$2:$K$1475,"",小学生・中学生アンケート元データ!$R$2:$R$1475,クロス集計結果一覧!AM$3)+COUNTIFS(小学生・中学生アンケート元データ!$K$2:$K$1475,"",小学生・中学生アンケート元データ!$S$2:$S$1475,クロス集計結果一覧!AM$3)+COUNTIFS(小学生・中学生アンケート元データ!$K$2:$K$1475,"",小学生・中学生アンケート元データ!$T$2:$T$1475,クロス集計結果一覧!AM$3)</f>
        <v>4</v>
      </c>
      <c r="AN24" s="16">
        <f>COUNTIFS(小学生・中学生アンケート元データ!$K$2:$K$1475,"",小学生・中学生アンケート元データ!$R$2:$R$1475,クロス集計結果一覧!AN$3)+COUNTIFS(小学生・中学生アンケート元データ!$K$2:$K$1475,"",小学生・中学生アンケート元データ!$S$2:$S$1475,クロス集計結果一覧!AN$3)+COUNTIFS(小学生・中学生アンケート元データ!$K$2:$K$1475,"",小学生・中学生アンケート元データ!$T$2:$T$1475,クロス集計結果一覧!AN$3)</f>
        <v>0</v>
      </c>
      <c r="AO24" s="16">
        <f>COUNTIFS(小学生・中学生アンケート元データ!$K$2:$K$1475,"",小学生・中学生アンケート元データ!$R$2:$R$1475,クロス集計結果一覧!AO$3)+COUNTIFS(小学生・中学生アンケート元データ!$K$2:$K$1475,"",小学生・中学生アンケート元データ!$S$2:$S$1475,クロス集計結果一覧!AO$3)+COUNTIFS(小学生・中学生アンケート元データ!$K$2:$K$1475,"",小学生・中学生アンケート元データ!$T$2:$T$1475,クロス集計結果一覧!AO$3)</f>
        <v>3</v>
      </c>
      <c r="AP24" s="16">
        <f>COUNTIFS(小学生・中学生アンケート元データ!$K$2:$K$1475,"",小学生・中学生アンケート元データ!$R$2:$R$1475,クロス集計結果一覧!AP$3)+COUNTIFS(小学生・中学生アンケート元データ!$K$2:$K$1475,"",小学生・中学生アンケート元データ!$S$2:$S$1475,クロス集計結果一覧!AP$3)+COUNTIFS(小学生・中学生アンケート元データ!$K$2:$K$1475,"",小学生・中学生アンケート元データ!$T$2:$T$1475,クロス集計結果一覧!AP$3)</f>
        <v>4</v>
      </c>
      <c r="AQ24" s="16">
        <f>COUNTIFS(小学生・中学生アンケート元データ!$K$2:$K$1475,"",小学生・中学生アンケート元データ!$R$2:$R$1475,クロス集計結果一覧!AQ$3)+COUNTIFS(小学生・中学生アンケート元データ!$K$2:$K$1475,"",小学生・中学生アンケート元データ!$S$2:$S$1475,クロス集計結果一覧!AQ$3)+COUNTIFS(小学生・中学生アンケート元データ!$K$2:$K$1475,"",小学生・中学生アンケート元データ!$T$2:$T$1475,クロス集計結果一覧!AQ$3)</f>
        <v>2</v>
      </c>
      <c r="AR24" s="16">
        <f>COUNTIFS(小学生・中学生アンケート元データ!$K$2:$K$1475,"",小学生・中学生アンケート元データ!$R$2:$R$1475,クロス集計結果一覧!AR$3)+COUNTIFS(小学生・中学生アンケート元データ!$K$2:$K$1475,"",小学生・中学生アンケート元データ!$S$2:$S$1475,クロス集計結果一覧!AR$3)+COUNTIFS(小学生・中学生アンケート元データ!$K$2:$K$1475,"",小学生・中学生アンケート元データ!$T$2:$T$1475,クロス集計結果一覧!AR$3)</f>
        <v>2</v>
      </c>
      <c r="AS24" s="16">
        <f>COUNTIFS(小学生・中学生アンケート元データ!$K$2:$K$1475,"",小学生・中学生アンケート元データ!$R$2:$R$1475,クロス集計結果一覧!AS$3)+COUNTIFS(小学生・中学生アンケート元データ!$K$2:$K$1475,"",小学生・中学生アンケート元データ!$S$2:$S$1475,クロス集計結果一覧!AS$3)+COUNTIFS(小学生・中学生アンケート元データ!$K$2:$K$1475,"",小学生・中学生アンケート元データ!$T$2:$T$1475,クロス集計結果一覧!AS$3)</f>
        <v>0</v>
      </c>
      <c r="AT24" s="16">
        <f>COUNTIFS(小学生・中学生アンケート元データ!$K$2:$K$1475,"",小学生・中学生アンケート元データ!$R$2:$R$1475,クロス集計結果一覧!AT$3)+COUNTIFS(小学生・中学生アンケート元データ!$K$2:$K$1475,"",小学生・中学生アンケート元データ!$S$2:$S$1475,クロス集計結果一覧!AT$3)+COUNTIFS(小学生・中学生アンケート元データ!$K$2:$K$1475,"",小学生・中学生アンケート元データ!$T$2:$T$1475,クロス集計結果一覧!AT$3)</f>
        <v>0</v>
      </c>
      <c r="AU24" s="16">
        <f>COUNTIFS(小学生・中学生アンケート元データ!$K$2:$K$1475,"",小学生・中学生アンケート元データ!$R$2:$R$1475,クロス集計結果一覧!AU$3)+COUNTIFS(小学生・中学生アンケート元データ!$K$2:$K$1475,"",小学生・中学生アンケート元データ!$S$2:$S$1475,クロス集計結果一覧!AU$3)+COUNTIFS(小学生・中学生アンケート元データ!$K$2:$K$1475,"",小学生・中学生アンケート元データ!$T$2:$T$1475,クロス集計結果一覧!AU$3)</f>
        <v>1</v>
      </c>
      <c r="AV24" s="16">
        <f>COUNTIFS(小学生・中学生アンケート元データ!$K$2:$K$1475,"",小学生・中学生アンケート元データ!$R$2:$R$1475,クロス集計結果一覧!AV$3)+COUNTIFS(小学生・中学生アンケート元データ!$K$2:$K$1475,"",小学生・中学生アンケート元データ!$S$2:$S$1475,クロス集計結果一覧!AV$3)+COUNTIFS(小学生・中学生アンケート元データ!$K$2:$K$1475,"",小学生・中学生アンケート元データ!$T$2:$T$1475,クロス集計結果一覧!AV$3)</f>
        <v>0</v>
      </c>
      <c r="AW24" s="16">
        <f>COUNTIFS(小学生・中学生アンケート元データ!$K$2:$K$1475,"",小学生・中学生アンケート元データ!$R$2:$R$1475,クロス集計結果一覧!AW$3)+COUNTIFS(小学生・中学生アンケート元データ!$K$2:$K$1475,"",小学生・中学生アンケート元データ!$S$2:$S$1475,クロス集計結果一覧!AW$3)+COUNTIFS(小学生・中学生アンケート元データ!$K$2:$K$1475,"",小学生・中学生アンケート元データ!$T$2:$T$1475,クロス集計結果一覧!AW$3)</f>
        <v>0</v>
      </c>
      <c r="AX24" s="16">
        <f>COUNTIFS(小学生・中学生アンケート元データ!$K$2:$K$1475,"",小学生・中学生アンケート元データ!$R$2:$R$1475,クロス集計結果一覧!AX$3)+COUNTIFS(小学生・中学生アンケート元データ!$K$2:$K$1475,"",小学生・中学生アンケート元データ!$S$2:$S$1475,クロス集計結果一覧!AX$3)+COUNTIFS(小学生・中学生アンケート元データ!$K$2:$K$1475,"",小学生・中学生アンケート元データ!$T$2:$T$1475,クロス集計結果一覧!AX$3)</f>
        <v>1</v>
      </c>
      <c r="AY24" s="16">
        <f>COUNTIFS(小学生・中学生アンケート元データ!$K$2:$K$1475,"",小学生・中学生アンケート元データ!$R$2:$R$1475,クロス集計結果一覧!AY$3)+COUNTIFS(小学生・中学生アンケート元データ!$K$2:$K$1475,"",小学生・中学生アンケート元データ!$S$2:$S$1475,クロス集計結果一覧!AY$3)+COUNTIFS(小学生・中学生アンケート元データ!$K$2:$K$1475,"",小学生・中学生アンケート元データ!$T$2:$T$1475,クロス集計結果一覧!AY$3)</f>
        <v>0</v>
      </c>
      <c r="AZ24" s="16">
        <f>COUNTIFS(小学生・中学生アンケート元データ!$K$2:$K$1475,"",小学生・中学生アンケート元データ!$R$2:$R$1475,クロス集計結果一覧!AZ$3)+COUNTIFS(小学生・中学生アンケート元データ!$K$2:$K$1475,"",小学生・中学生アンケート元データ!$S$2:$S$1475,クロス集計結果一覧!AZ$3)+COUNTIFS(小学生・中学生アンケート元データ!$K$2:$K$1475,"",小学生・中学生アンケート元データ!$T$2:$T$1475,クロス集計結果一覧!AZ$3)</f>
        <v>1</v>
      </c>
      <c r="BA24" s="16">
        <f>COUNTIFS(小学生・中学生アンケート元データ!$K$2:$K$1475,"",小学生・中学生アンケート元データ!$R$2:$R$1475,クロス集計結果一覧!BA$3)+COUNTIFS(小学生・中学生アンケート元データ!$K$2:$K$1475,"",小学生・中学生アンケート元データ!$S$2:$S$1475,クロス集計結果一覧!BA$3)+COUNTIFS(小学生・中学生アンケート元データ!$K$2:$K$1475,"",小学生・中学生アンケート元データ!$T$2:$T$1475,クロス集計結果一覧!BA$3)</f>
        <v>2</v>
      </c>
      <c r="BB24" s="16">
        <f>COUNTIFS(小学生・中学生アンケート元データ!$K$2:$K$1475,"",小学生・中学生アンケート元データ!$R$2:$R$1475,クロス集計結果一覧!BB$3)+COUNTIFS(小学生・中学生アンケート元データ!$K$2:$K$1475,"",小学生・中学生アンケート元データ!$S$2:$S$1475,クロス集計結果一覧!BB$3)+COUNTIFS(小学生・中学生アンケート元データ!$K$2:$K$1475,"",小学生・中学生アンケート元データ!$T$2:$T$1475,クロス集計結果一覧!BB$3)</f>
        <v>2</v>
      </c>
      <c r="BC24" s="16">
        <f>COUNTIFS(小学生・中学生アンケート元データ!$K$2:$K$1475,"",小学生・中学生アンケート元データ!$R$2:$R$1475,クロス集計結果一覧!BC$3)+COUNTIFS(小学生・中学生アンケート元データ!$K$2:$K$1475,"",小学生・中学生アンケート元データ!$S$2:$S$1475,クロス集計結果一覧!BC$3)+COUNTIFS(小学生・中学生アンケート元データ!$K$2:$K$1475,"",小学生・中学生アンケート元データ!$T$2:$T$1475,クロス集計結果一覧!BC$3)</f>
        <v>0</v>
      </c>
      <c r="BD24" s="17">
        <f>COUNTIFS(小学生・中学生アンケート元データ!$K$2:$K$1475,"",小学生・中学生アンケート元データ!$R$2:$R$1475,クロス集計結果一覧!BD$3)+COUNTIFS(小学生・中学生アンケート元データ!$K$2:$K$1475,"",小学生・中学生アンケート元データ!$S$2:$S$1475,クロス集計結果一覧!BD$3)+COUNTIFS(小学生・中学生アンケート元データ!$K$2:$K$1475,"",小学生・中学生アンケート元データ!$T$2:$T$1475,クロス集計結果一覧!BD$3)</f>
        <v>0</v>
      </c>
      <c r="BE24" s="15">
        <f>SUM(BF24:BR24)</f>
        <v>18</v>
      </c>
      <c r="BF24" s="16">
        <f>COUNTIFS(小学生・中学生アンケート元データ!$K$2:$K$1475,"",小学生・中学生アンケート元データ!$U$2:$U$1475,クロス集計結果一覧!BF$3)+COUNTIFS(小学生・中学生アンケート元データ!$K$2:$K$1475,"",小学生・中学生アンケート元データ!$V$2:$V$1475,クロス集計結果一覧!BF$3)</f>
        <v>6</v>
      </c>
      <c r="BG24" s="16">
        <f>COUNTIFS(小学生・中学生アンケート元データ!$K$2:$K$1475,"",小学生・中学生アンケート元データ!$U$2:$U$1475,クロス集計結果一覧!BG$3)+COUNTIFS(小学生・中学生アンケート元データ!$K$2:$K$1475,"",小学生・中学生アンケート元データ!$V$2:$V$1475,クロス集計結果一覧!BG$3)</f>
        <v>0</v>
      </c>
      <c r="BH24" s="16">
        <f>COUNTIFS(小学生・中学生アンケート元データ!$K$2:$K$1475,"",小学生・中学生アンケート元データ!$U$2:$U$1475,クロス集計結果一覧!BH$3)+COUNTIFS(小学生・中学生アンケート元データ!$K$2:$K$1475,"",小学生・中学生アンケート元データ!$V$2:$V$1475,クロス集計結果一覧!BH$3)</f>
        <v>1</v>
      </c>
      <c r="BI24" s="16">
        <f>COUNTIFS(小学生・中学生アンケート元データ!$K$2:$K$1475,"",小学生・中学生アンケート元データ!$U$2:$U$1475,クロス集計結果一覧!BI$3)+COUNTIFS(小学生・中学生アンケート元データ!$K$2:$K$1475,"",小学生・中学生アンケート元データ!$V$2:$V$1475,クロス集計結果一覧!BI$3)</f>
        <v>1</v>
      </c>
      <c r="BJ24" s="16">
        <f>COUNTIFS(小学生・中学生アンケート元データ!$K$2:$K$1475,"",小学生・中学生アンケート元データ!$U$2:$U$1475,クロス集計結果一覧!BJ$3)+COUNTIFS(小学生・中学生アンケート元データ!$K$2:$K$1475,"",小学生・中学生アンケート元データ!$V$2:$V$1475,クロス集計結果一覧!BJ$3)</f>
        <v>2</v>
      </c>
      <c r="BK24" s="16">
        <f>COUNTIFS(小学生・中学生アンケート元データ!$K$2:$K$1475,"",小学生・中学生アンケート元データ!$U$2:$U$1475,クロス集計結果一覧!BK$3)+COUNTIFS(小学生・中学生アンケート元データ!$K$2:$K$1475,"",小学生・中学生アンケート元データ!$V$2:$V$1475,クロス集計結果一覧!BK$3)</f>
        <v>2</v>
      </c>
      <c r="BL24" s="16">
        <f>COUNTIFS(小学生・中学生アンケート元データ!$K$2:$K$1475,"",小学生・中学生アンケート元データ!$U$2:$U$1475,クロス集計結果一覧!BL$3)+COUNTIFS(小学生・中学生アンケート元データ!$K$2:$K$1475,"",小学生・中学生アンケート元データ!$V$2:$V$1475,クロス集計結果一覧!BL$3)</f>
        <v>2</v>
      </c>
      <c r="BM24" s="16">
        <f>COUNTIFS(小学生・中学生アンケート元データ!$K$2:$K$1475,"",小学生・中学生アンケート元データ!$U$2:$U$1475,クロス集計結果一覧!BM$3)+COUNTIFS(小学生・中学生アンケート元データ!$K$2:$K$1475,"",小学生・中学生アンケート元データ!$V$2:$V$1475,クロス集計結果一覧!BM$3)</f>
        <v>1</v>
      </c>
      <c r="BN24" s="16">
        <f>COUNTIFS(小学生・中学生アンケート元データ!$K$2:$K$1475,"",小学生・中学生アンケート元データ!$U$2:$U$1475,クロス集計結果一覧!BN$3)+COUNTIFS(小学生・中学生アンケート元データ!$K$2:$K$1475,"",小学生・中学生アンケート元データ!$V$2:$V$1475,クロス集計結果一覧!BN$3)</f>
        <v>0</v>
      </c>
      <c r="BO24" s="16">
        <f>COUNTIFS(小学生・中学生アンケート元データ!$K$2:$K$1475,"",小学生・中学生アンケート元データ!$U$2:$U$1475,クロス集計結果一覧!BO$3)+COUNTIFS(小学生・中学生アンケート元データ!$K$2:$K$1475,"",小学生・中学生アンケート元データ!$V$2:$V$1475,クロス集計結果一覧!BO$3)</f>
        <v>0</v>
      </c>
      <c r="BP24" s="16">
        <f>COUNTIFS(小学生・中学生アンケート元データ!$K$2:$K$1475,"",小学生・中学生アンケート元データ!$U$2:$U$1475,クロス集計結果一覧!BP$3)+COUNTIFS(小学生・中学生アンケート元データ!$K$2:$K$1475,"",小学生・中学生アンケート元データ!$V$2:$V$1475,クロス集計結果一覧!BP$3)</f>
        <v>2</v>
      </c>
      <c r="BQ24" s="16">
        <f>COUNTIFS(小学生・中学生アンケート元データ!$K$2:$K$1475,"",小学生・中学生アンケート元データ!$U$2:$U$1475,クロス集計結果一覧!BQ$3)+COUNTIFS(小学生・中学生アンケート元データ!$K$2:$K$1475,"",小学生・中学生アンケート元データ!$V$2:$V$1475,クロス集計結果一覧!BQ$3)</f>
        <v>0</v>
      </c>
      <c r="BR24" s="17">
        <f>COUNTIFS(小学生・中学生アンケート元データ!$K$2:$K$1475,"",小学生・中学生アンケート元データ!$U$2:$U$1475,"*その他*")+COUNTIFS(小学生・中学生アンケート元データ!$K$2:$K$1475,"",小学生・中学生アンケート元データ!$V$2:$V$1475,"*その他*")</f>
        <v>1</v>
      </c>
      <c r="BS24" s="15">
        <f>SUM(BT24:CN24)</f>
        <v>24</v>
      </c>
      <c r="BT24" s="16">
        <f>COUNTIFS(小学生・中学生アンケート元データ!$K$2:$K$1475,"",小学生・中学生アンケート元データ!$W$2:$W$1475,クロス集計結果一覧!BT$3)+COUNTIFS(小学生・中学生アンケート元データ!$K$2:$K$1475,"",小学生・中学生アンケート元データ!$X$2:$X$1475,クロス集計結果一覧!BT$3)+COUNTIFS(小学生・中学生アンケート元データ!$K$2:$K$1475,"",小学生・中学生アンケート元データ!$Y$2:$Y$1475,クロス集計結果一覧!BT$3)</f>
        <v>1</v>
      </c>
      <c r="BU24" s="16">
        <f>COUNTIFS(小学生・中学生アンケート元データ!$K$2:$K$1475,"",小学生・中学生アンケート元データ!$W$2:$W$1475,クロス集計結果一覧!BU$3)+COUNTIFS(小学生・中学生アンケート元データ!$K$2:$K$1475,"",小学生・中学生アンケート元データ!$X$2:$X$1475,クロス集計結果一覧!BU$3)+COUNTIFS(小学生・中学生アンケート元データ!$K$2:$K$1475,"",小学生・中学生アンケート元データ!$Y$2:$Y$1475,クロス集計結果一覧!BU$3)</f>
        <v>2</v>
      </c>
      <c r="BV24" s="16">
        <f>COUNTIFS(小学生・中学生アンケート元データ!$K$2:$K$1475,"",小学生・中学生アンケート元データ!$W$2:$W$1475,クロス集計結果一覧!BV$3)+COUNTIFS(小学生・中学生アンケート元データ!$K$2:$K$1475,"",小学生・中学生アンケート元データ!$X$2:$X$1475,クロス集計結果一覧!BV$3)+COUNTIFS(小学生・中学生アンケート元データ!$K$2:$K$1475,"",小学生・中学生アンケート元データ!$Y$2:$Y$1475,クロス集計結果一覧!BV$3)</f>
        <v>1</v>
      </c>
      <c r="BW24" s="16">
        <f>COUNTIFS(小学生・中学生アンケート元データ!$K$2:$K$1475,"",小学生・中学生アンケート元データ!$W$2:$W$1475,クロス集計結果一覧!BW$3)+COUNTIFS(小学生・中学生アンケート元データ!$K$2:$K$1475,"",小学生・中学生アンケート元データ!$X$2:$X$1475,クロス集計結果一覧!BW$3)+COUNTIFS(小学生・中学生アンケート元データ!$K$2:$K$1475,"",小学生・中学生アンケート元データ!$Y$2:$Y$1475,クロス集計結果一覧!BW$3)</f>
        <v>1</v>
      </c>
      <c r="BX24" s="16">
        <f>COUNTIFS(小学生・中学生アンケート元データ!$K$2:$K$1475,"",小学生・中学生アンケート元データ!$W$2:$W$1475,クロス集計結果一覧!BX$3)+COUNTIFS(小学生・中学生アンケート元データ!$K$2:$K$1475,"",小学生・中学生アンケート元データ!$X$2:$X$1475,クロス集計結果一覧!BX$3)+COUNTIFS(小学生・中学生アンケート元データ!$K$2:$K$1475,"",小学生・中学生アンケート元データ!$Y$2:$Y$1475,クロス集計結果一覧!BX$3)</f>
        <v>0</v>
      </c>
      <c r="BY24" s="16">
        <f>COUNTIFS(小学生・中学生アンケート元データ!$K$2:$K$1475,"",小学生・中学生アンケート元データ!$W$2:$W$1475,クロス集計結果一覧!BY$3)+COUNTIFS(小学生・中学生アンケート元データ!$K$2:$K$1475,"",小学生・中学生アンケート元データ!$X$2:$X$1475,クロス集計結果一覧!BY$3)+COUNTIFS(小学生・中学生アンケート元データ!$K$2:$K$1475,"",小学生・中学生アンケート元データ!$Y$2:$Y$1475,クロス集計結果一覧!BY$3)</f>
        <v>5</v>
      </c>
      <c r="BZ24" s="16">
        <f>COUNTIFS(小学生・中学生アンケート元データ!$K$2:$K$1475,"",小学生・中学生アンケート元データ!$W$2:$W$1475,クロス集計結果一覧!BZ$3)+COUNTIFS(小学生・中学生アンケート元データ!$K$2:$K$1475,"",小学生・中学生アンケート元データ!$X$2:$X$1475,クロス集計結果一覧!BZ$3)+COUNTIFS(小学生・中学生アンケート元データ!$K$2:$K$1475,"",小学生・中学生アンケート元データ!$Y$2:$Y$1475,クロス集計結果一覧!BZ$3)</f>
        <v>4</v>
      </c>
      <c r="CA24" s="16">
        <f>COUNTIFS(小学生・中学生アンケート元データ!$K$2:$K$1475,"",小学生・中学生アンケート元データ!$W$2:$W$1475,クロス集計結果一覧!CA$3)+COUNTIFS(小学生・中学生アンケート元データ!$K$2:$K$1475,"",小学生・中学生アンケート元データ!$X$2:$X$1475,クロス集計結果一覧!CA$3)+COUNTIFS(小学生・中学生アンケート元データ!$K$2:$K$1475,"",小学生・中学生アンケート元データ!$Y$2:$Y$1475,クロス集計結果一覧!CA$3)</f>
        <v>0</v>
      </c>
      <c r="CB24" s="16">
        <f>COUNTIFS(小学生・中学生アンケート元データ!$K$2:$K$1475,"",小学生・中学生アンケート元データ!$W$2:$W$1475,クロス集計結果一覧!CB$3)+COUNTIFS(小学生・中学生アンケート元データ!$K$2:$K$1475,"",小学生・中学生アンケート元データ!$X$2:$X$1475,クロス集計結果一覧!CB$3)+COUNTIFS(小学生・中学生アンケート元データ!$K$2:$K$1475,"",小学生・中学生アンケート元データ!$Y$2:$Y$1475,クロス集計結果一覧!CB$3)</f>
        <v>0</v>
      </c>
      <c r="CC24" s="16">
        <f>COUNTIFS(小学生・中学生アンケート元データ!$K$2:$K$1475,"",小学生・中学生アンケート元データ!$W$2:$W$1475,クロス集計結果一覧!CC$3)+COUNTIFS(小学生・中学生アンケート元データ!$K$2:$K$1475,"",小学生・中学生アンケート元データ!$X$2:$X$1475,クロス集計結果一覧!CC$3)+COUNTIFS(小学生・中学生アンケート元データ!$K$2:$K$1475,"",小学生・中学生アンケート元データ!$Y$2:$Y$1475,クロス集計結果一覧!CC$3)</f>
        <v>2</v>
      </c>
      <c r="CD24" s="16">
        <f>COUNTIFS(小学生・中学生アンケート元データ!$K$2:$K$1475,"",小学生・中学生アンケート元データ!$W$2:$W$1475,クロス集計結果一覧!CD$3)+COUNTIFS(小学生・中学生アンケート元データ!$K$2:$K$1475,"",小学生・中学生アンケート元データ!$X$2:$X$1475,クロス集計結果一覧!CD$3)+COUNTIFS(小学生・中学生アンケート元データ!$K$2:$K$1475,"",小学生・中学生アンケート元データ!$Y$2:$Y$1475,クロス集計結果一覧!CD$3)</f>
        <v>2</v>
      </c>
      <c r="CE24" s="16">
        <f>COUNTIFS(小学生・中学生アンケート元データ!$K$2:$K$1475,"",小学生・中学生アンケート元データ!$W$2:$W$1475,クロス集計結果一覧!CE$3)+COUNTIFS(小学生・中学生アンケート元データ!$K$2:$K$1475,"",小学生・中学生アンケート元データ!$X$2:$X$1475,クロス集計結果一覧!CE$3)+COUNTIFS(小学生・中学生アンケート元データ!$K$2:$K$1475,"",小学生・中学生アンケート元データ!$Y$2:$Y$1475,クロス集計結果一覧!CE$3)</f>
        <v>1</v>
      </c>
      <c r="CF24" s="16">
        <f>COUNTIFS(小学生・中学生アンケート元データ!$K$2:$K$1475,"",小学生・中学生アンケート元データ!$W$2:$W$1475,クロス集計結果一覧!CF$3)+COUNTIFS(小学生・中学生アンケート元データ!$K$2:$K$1475,"",小学生・中学生アンケート元データ!$X$2:$X$1475,クロス集計結果一覧!CF$3)+COUNTIFS(小学生・中学生アンケート元データ!$K$2:$K$1475,"",小学生・中学生アンケート元データ!$Y$2:$Y$1475,クロス集計結果一覧!CF$3)</f>
        <v>0</v>
      </c>
      <c r="CG24" s="16">
        <f>COUNTIFS(小学生・中学生アンケート元データ!$K$2:$K$1475,"",小学生・中学生アンケート元データ!$W$2:$W$1475,クロス集計結果一覧!CG$3)+COUNTIFS(小学生・中学生アンケート元データ!$K$2:$K$1475,"",小学生・中学生アンケート元データ!$X$2:$X$1475,クロス集計結果一覧!CG$3)+COUNTIFS(小学生・中学生アンケート元データ!$K$2:$K$1475,"",小学生・中学生アンケート元データ!$Y$2:$Y$1475,クロス集計結果一覧!CG$3)</f>
        <v>3</v>
      </c>
      <c r="CH24" s="16">
        <f>COUNTIFS(小学生・中学生アンケート元データ!$K$2:$K$1475,"",小学生・中学生アンケート元データ!$W$2:$W$1475,クロス集計結果一覧!CH$3)+COUNTIFS(小学生・中学生アンケート元データ!$K$2:$K$1475,"",小学生・中学生アンケート元データ!$X$2:$X$1475,クロス集計結果一覧!CH$3)+COUNTIFS(小学生・中学生アンケート元データ!$K$2:$K$1475,"",小学生・中学生アンケート元データ!$Y$2:$Y$1475,クロス集計結果一覧!CH$3)</f>
        <v>2</v>
      </c>
      <c r="CI24" s="16">
        <f>COUNTIFS(小学生・中学生アンケート元データ!$K$2:$K$1475,"",小学生・中学生アンケート元データ!$W$2:$W$1475,クロス集計結果一覧!CI$3)+COUNTIFS(小学生・中学生アンケート元データ!$K$2:$K$1475,"",小学生・中学生アンケート元データ!$X$2:$X$1475,クロス集計結果一覧!CI$3)+COUNTIFS(小学生・中学生アンケート元データ!$K$2:$K$1475,"",小学生・中学生アンケート元データ!$Y$2:$Y$1475,クロス集計結果一覧!CI$3)</f>
        <v>0</v>
      </c>
      <c r="CJ24" s="16">
        <f>COUNTIFS(小学生・中学生アンケート元データ!$K$2:$K$1475,"",小学生・中学生アンケート元データ!$W$2:$W$1475,クロス集計結果一覧!CJ$3)+COUNTIFS(小学生・中学生アンケート元データ!$K$2:$K$1475,"",小学生・中学生アンケート元データ!$X$2:$X$1475,クロス集計結果一覧!CJ$3)+COUNTIFS(小学生・中学生アンケート元データ!$K$2:$K$1475,"",小学生・中学生アンケート元データ!$Y$2:$Y$1475,クロス集計結果一覧!CJ$3)</f>
        <v>0</v>
      </c>
      <c r="CK24" s="16">
        <f>COUNTIFS(小学生・中学生アンケート元データ!$K$2:$K$1475,"",小学生・中学生アンケート元データ!$W$2:$W$1475,クロス集計結果一覧!CK$3)+COUNTIFS(小学生・中学生アンケート元データ!$K$2:$K$1475,"",小学生・中学生アンケート元データ!$X$2:$X$1475,クロス集計結果一覧!CK$3)+COUNTIFS(小学生・中学生アンケート元データ!$K$2:$K$1475,"",小学生・中学生アンケート元データ!$Y$2:$Y$1475,クロス集計結果一覧!CK$3)</f>
        <v>0</v>
      </c>
      <c r="CL24" s="16">
        <f>COUNTIFS(小学生・中学生アンケート元データ!$K$2:$K$1475,"",小学生・中学生アンケート元データ!$W$2:$W$1475,クロス集計結果一覧!CL$3)+COUNTIFS(小学生・中学生アンケート元データ!$K$2:$K$1475,"",小学生・中学生アンケート元データ!$X$2:$X$1475,クロス集計結果一覧!CL$3)+COUNTIFS(小学生・中学生アンケート元データ!$K$2:$K$1475,"",小学生・中学生アンケート元データ!$Y$2:$Y$1475,クロス集計結果一覧!CL$3)</f>
        <v>0</v>
      </c>
      <c r="CM24" s="16">
        <f>COUNTIFS(小学生・中学生アンケート元データ!$K$2:$K$1475,"",小学生・中学生アンケート元データ!$W$2:$W$1475,クロス集計結果一覧!CM$3)+COUNTIFS(小学生・中学生アンケート元データ!$K$2:$K$1475,"",小学生・中学生アンケート元データ!$X$2:$X$1475,クロス集計結果一覧!CM$3)+COUNTIFS(小学生・中学生アンケート元データ!$K$2:$K$1475,"",小学生・中学生アンケート元データ!$Y$2:$Y$1475,クロス集計結果一覧!CM$3)</f>
        <v>0</v>
      </c>
      <c r="CN24" s="16">
        <f>COUNTIFS(小学生・中学生アンケート元データ!$K$2:$K$1475,"",小学生・中学生アンケート元データ!$W$2:$W$1475,"*その他*")+COUNTIFS(小学生・中学生アンケート元データ!$K$2:$K$1475,"",小学生・中学生アンケート元データ!$X$2:$X$1475,"*その他*")+COUNTIFS(小学生・中学生アンケート元データ!$K$2:$K$1475,"",小学生・中学生アンケート元データ!$Y$2:$Y$1475,"*その他*")</f>
        <v>0</v>
      </c>
      <c r="CO24" s="15">
        <f>SUM(CP24:CR24)</f>
        <v>29</v>
      </c>
      <c r="CP24" s="16">
        <f>COUNTIFS(小学生・中学生アンケート元データ!$Z$2:$Z$1475,CP$3,小学生・中学生アンケート元データ!$K$2:$K$1475,"")</f>
        <v>9</v>
      </c>
      <c r="CQ24" s="16">
        <f>COUNTIFS(小学生・中学生アンケート元データ!$Z$2:$Z$1475,"知らない　→自由記述へ",小学生・中学生アンケート元データ!$K$2:$K$1475,"")</f>
        <v>2</v>
      </c>
      <c r="CR24" s="17">
        <f>COUNTIFS(小学生・中学生アンケート元データ!$Z$2:$Z$1475,"",小学生・中学生アンケート元データ!$K$2:$K$1475,"")</f>
        <v>18</v>
      </c>
      <c r="CS24" s="15">
        <f>SUM(CT24:CU24)</f>
        <v>9</v>
      </c>
      <c r="CT24" s="16">
        <f>COUNTIFS(小学生・中学生アンケート元データ!$AA$2:$AA$1475,CT$3,小学生・中学生アンケート元データ!$K$2:$K$1475,"")</f>
        <v>2</v>
      </c>
      <c r="CU24" s="17">
        <f>COUNTIFS(小学生・中学生アンケート元データ!$AA$2:$AA$1475,"行動していない　→自由記述へ",小学生・中学生アンケート元データ!$K$2:$K$1475,"")</f>
        <v>7</v>
      </c>
      <c r="CV24" s="15">
        <f>SUM(CW24:DN24)</f>
        <v>5</v>
      </c>
      <c r="CW24" s="16">
        <f>COUNTIF(SDGs集計用!$C$1447:$H$1449,クロス集計結果一覧!CW$3)</f>
        <v>0</v>
      </c>
      <c r="CX24" s="16">
        <f>COUNTIF(SDGs集計用!$C$1447:$H$1449,クロス集計結果一覧!CX$3)</f>
        <v>0</v>
      </c>
      <c r="CY24" s="16">
        <f>COUNTIF(SDGs集計用!$C$1447:$H$1449,クロス集計結果一覧!CY$3)</f>
        <v>0</v>
      </c>
      <c r="CZ24" s="16">
        <f>COUNTIF(SDGs集計用!$C$1447:$H$1449,クロス集計結果一覧!CZ$3)</f>
        <v>0</v>
      </c>
      <c r="DA24" s="16">
        <f>COUNTIF(SDGs集計用!$C$1447:$H$1449,クロス集計結果一覧!DA$3)</f>
        <v>1</v>
      </c>
      <c r="DB24" s="16">
        <f>COUNTIF(SDGs集計用!$C$1447:$H$1449,クロス集計結果一覧!DB$3)</f>
        <v>0</v>
      </c>
      <c r="DC24" s="16">
        <f>COUNTIF(SDGs集計用!$C$1447:$H$1449,クロス集計結果一覧!DC$3)</f>
        <v>1</v>
      </c>
      <c r="DD24" s="16">
        <f>COUNTIF(SDGs集計用!$C$1447:$H$1449,クロス集計結果一覧!DD$3)</f>
        <v>0</v>
      </c>
      <c r="DE24" s="16">
        <f>COUNTIF(SDGs集計用!$C$1447:$H$1449,クロス集計結果一覧!DE$3)</f>
        <v>0</v>
      </c>
      <c r="DF24" s="16">
        <f>COUNTIF(SDGs集計用!$C$1447:$H$1449,クロス集計結果一覧!DF$3)</f>
        <v>1</v>
      </c>
      <c r="DG24" s="16">
        <f>COUNTIF(SDGs集計用!$C$1447:$H$1449,クロス集計結果一覧!DG$3)</f>
        <v>0</v>
      </c>
      <c r="DH24" s="16">
        <f>COUNTIF(SDGs集計用!$C$1447:$H$1449,クロス集計結果一覧!DH$3)</f>
        <v>1</v>
      </c>
      <c r="DI24" s="16">
        <f>COUNTIF(SDGs集計用!$C$1447:$H$1449,クロス集計結果一覧!DI$3)</f>
        <v>0</v>
      </c>
      <c r="DJ24" s="16">
        <f>COUNTIF(SDGs集計用!$C$1447:$H$1449,クロス集計結果一覧!DJ$3)</f>
        <v>1</v>
      </c>
      <c r="DK24" s="16">
        <f>COUNTIF(SDGs集計用!$C$1447:$H$1449,クロス集計結果一覧!DK$3)</f>
        <v>0</v>
      </c>
      <c r="DL24" s="16">
        <f>COUNTIF(SDGs集計用!$C$1447:$H$1449,クロス集計結果一覧!DL$3)</f>
        <v>0</v>
      </c>
      <c r="DM24" s="16">
        <f>COUNTIF(SDGs集計用!$C$1447:$H$1449,クロス集計結果一覧!DM$3)</f>
        <v>0</v>
      </c>
      <c r="DN24" s="17">
        <f>COUNTIF(SDGs集計用!$C$1447:$H$1449,クロス集計結果一覧!DN$3)</f>
        <v>0</v>
      </c>
    </row>
    <row r="25" spans="2:118" x14ac:dyDescent="0.4">
      <c r="B25" s="20"/>
      <c r="C25" s="21"/>
      <c r="D25" s="22">
        <f t="shared" si="212"/>
        <v>100</v>
      </c>
      <c r="E25" s="23">
        <f>E24/$D24*100</f>
        <v>17.241379310344829</v>
      </c>
      <c r="F25" s="23">
        <f t="shared" ref="F25" si="928">F24/$D24*100</f>
        <v>3.4482758620689653</v>
      </c>
      <c r="G25" s="23">
        <f t="shared" ref="G25" si="929">G24/$D24*100</f>
        <v>10.344827586206897</v>
      </c>
      <c r="H25" s="23">
        <f t="shared" ref="H25" si="930">H24/$D24*100</f>
        <v>0</v>
      </c>
      <c r="I25" s="23">
        <f t="shared" ref="I25" si="931">I24/$D24*100</f>
        <v>0</v>
      </c>
      <c r="J25" s="24">
        <f t="shared" ref="J25" si="932">J24/$D24*100</f>
        <v>68.965517241379317</v>
      </c>
      <c r="K25" s="22">
        <f t="shared" si="927"/>
        <v>100</v>
      </c>
      <c r="L25" s="23">
        <f>L24/$D24*100</f>
        <v>17.241379310344829</v>
      </c>
      <c r="M25" s="23">
        <f t="shared" ref="M25" si="933">M24/$D24*100</f>
        <v>6.8965517241379306</v>
      </c>
      <c r="N25" s="23">
        <f t="shared" ref="N25" si="934">N24/$D24*100</f>
        <v>3.4482758620689653</v>
      </c>
      <c r="O25" s="23">
        <f t="shared" ref="O25" si="935">O24/$D24*100</f>
        <v>0</v>
      </c>
      <c r="P25" s="23">
        <f t="shared" ref="P25" si="936">P24/$D24*100</f>
        <v>3.4482758620689653</v>
      </c>
      <c r="Q25" s="24">
        <f t="shared" ref="Q25" si="937">Q24/$D24*100</f>
        <v>68.965517241379317</v>
      </c>
      <c r="R25" s="22">
        <f>SUM(S25:U25)</f>
        <v>100</v>
      </c>
      <c r="S25" s="23">
        <f>S24/$D24*100</f>
        <v>24.137931034482758</v>
      </c>
      <c r="T25" s="23">
        <f t="shared" ref="T25" si="938">T24/$D24*100</f>
        <v>10.344827586206897</v>
      </c>
      <c r="U25" s="24">
        <f t="shared" ref="U25" si="939">U24/$D24*100</f>
        <v>65.517241379310349</v>
      </c>
      <c r="V25" s="22">
        <f t="shared" si="108"/>
        <v>100</v>
      </c>
      <c r="W25" s="23">
        <f>W24/$V24*100</f>
        <v>0</v>
      </c>
      <c r="X25" s="23">
        <f t="shared" ref="X25" si="940">X24/$V24*100</f>
        <v>28.571428571428569</v>
      </c>
      <c r="Y25" s="23">
        <f t="shared" ref="Y25" si="941">Y24/$V24*100</f>
        <v>28.571428571428569</v>
      </c>
      <c r="Z25" s="23">
        <f t="shared" ref="Z25" si="942">Z24/$V24*100</f>
        <v>0</v>
      </c>
      <c r="AA25" s="23">
        <f t="shared" ref="AA25" si="943">AA24/$V24*100</f>
        <v>0</v>
      </c>
      <c r="AB25" s="23">
        <f t="shared" ref="AB25" si="944">AB24/$V24*100</f>
        <v>28.571428571428569</v>
      </c>
      <c r="AC25" s="24">
        <f t="shared" ref="AC25" si="945">AC24/$V24*100</f>
        <v>14.285714285714285</v>
      </c>
      <c r="AD25" s="22">
        <f>SUM(AE25:AK25)</f>
        <v>99.999999999999986</v>
      </c>
      <c r="AE25" s="23">
        <f>AE24/$AD24*100</f>
        <v>0</v>
      </c>
      <c r="AF25" s="23">
        <f t="shared" ref="AF25" si="946">AF24/$AD24*100</f>
        <v>33.333333333333329</v>
      </c>
      <c r="AG25" s="23">
        <f t="shared" ref="AG25" si="947">AG24/$AD24*100</f>
        <v>66.666666666666657</v>
      </c>
      <c r="AH25" s="23">
        <f t="shared" ref="AH25" si="948">AH24/$AD24*100</f>
        <v>0</v>
      </c>
      <c r="AI25" s="23">
        <f t="shared" ref="AI25" si="949">AI24/$AD24*100</f>
        <v>0</v>
      </c>
      <c r="AJ25" s="23">
        <f t="shared" ref="AJ25" si="950">AJ24/$AD24*100</f>
        <v>0</v>
      </c>
      <c r="AK25" s="24">
        <f t="shared" ref="AK25" si="951">AK24/$AD24*100</f>
        <v>0</v>
      </c>
      <c r="AL25" s="22">
        <f t="shared" si="110"/>
        <v>100.00000000000001</v>
      </c>
      <c r="AM25" s="23">
        <f>AM24/$AL24*100</f>
        <v>18.181818181818183</v>
      </c>
      <c r="AN25" s="23">
        <f t="shared" ref="AN25" si="952">AN24/$AL24*100</f>
        <v>0</v>
      </c>
      <c r="AO25" s="23">
        <f t="shared" ref="AO25" si="953">AO24/$AL24*100</f>
        <v>13.636363636363635</v>
      </c>
      <c r="AP25" s="23">
        <f t="shared" ref="AP25" si="954">AP24/$AL24*100</f>
        <v>18.181818181818183</v>
      </c>
      <c r="AQ25" s="23">
        <f t="shared" ref="AQ25" si="955">AQ24/$AL24*100</f>
        <v>9.0909090909090917</v>
      </c>
      <c r="AR25" s="23">
        <f t="shared" ref="AR25" si="956">AR24/$AL24*100</f>
        <v>9.0909090909090917</v>
      </c>
      <c r="AS25" s="23">
        <f t="shared" ref="AS25" si="957">AS24/$AL24*100</f>
        <v>0</v>
      </c>
      <c r="AT25" s="23">
        <f t="shared" ref="AT25" si="958">AT24/$AL24*100</f>
        <v>0</v>
      </c>
      <c r="AU25" s="23">
        <f t="shared" ref="AU25" si="959">AU24/$AL24*100</f>
        <v>4.5454545454545459</v>
      </c>
      <c r="AV25" s="23">
        <f t="shared" ref="AV25" si="960">AV24/$AL24*100</f>
        <v>0</v>
      </c>
      <c r="AW25" s="23">
        <f t="shared" ref="AW25" si="961">AW24/$AL24*100</f>
        <v>0</v>
      </c>
      <c r="AX25" s="23">
        <f t="shared" ref="AX25" si="962">AX24/$AL24*100</f>
        <v>4.5454545454545459</v>
      </c>
      <c r="AY25" s="23">
        <f t="shared" ref="AY25" si="963">AY24/$AL24*100</f>
        <v>0</v>
      </c>
      <c r="AZ25" s="23">
        <f t="shared" ref="AZ25" si="964">AZ24/$AL24*100</f>
        <v>4.5454545454545459</v>
      </c>
      <c r="BA25" s="23">
        <f t="shared" ref="BA25" si="965">BA24/$AL24*100</f>
        <v>9.0909090909090917</v>
      </c>
      <c r="BB25" s="23">
        <f t="shared" ref="BB25" si="966">BB24/$AL24*100</f>
        <v>9.0909090909090917</v>
      </c>
      <c r="BC25" s="23">
        <f t="shared" ref="BC25" si="967">BC24/$AL24*100</f>
        <v>0</v>
      </c>
      <c r="BD25" s="24">
        <f t="shared" ref="BD25" si="968">BD24/$AL24*100</f>
        <v>0</v>
      </c>
      <c r="BE25" s="22">
        <f>SUM(BF25:BR25)</f>
        <v>100.00000000000001</v>
      </c>
      <c r="BF25" s="23">
        <f t="shared" ref="BF25" si="969">BF24/$BE24*100</f>
        <v>33.333333333333329</v>
      </c>
      <c r="BG25" s="23">
        <f t="shared" ref="BG25" si="970">BG24/$BE24*100</f>
        <v>0</v>
      </c>
      <c r="BH25" s="23">
        <f t="shared" ref="BH25" si="971">BH24/$BE24*100</f>
        <v>5.5555555555555554</v>
      </c>
      <c r="BI25" s="23">
        <f t="shared" ref="BI25" si="972">BI24/$BE24*100</f>
        <v>5.5555555555555554</v>
      </c>
      <c r="BJ25" s="23">
        <f t="shared" ref="BJ25" si="973">BJ24/$BE24*100</f>
        <v>11.111111111111111</v>
      </c>
      <c r="BK25" s="23">
        <f t="shared" ref="BK25" si="974">BK24/$BE24*100</f>
        <v>11.111111111111111</v>
      </c>
      <c r="BL25" s="23">
        <f t="shared" ref="BL25" si="975">BL24/$BE24*100</f>
        <v>11.111111111111111</v>
      </c>
      <c r="BM25" s="23">
        <f t="shared" ref="BM25" si="976">BM24/$BE24*100</f>
        <v>5.5555555555555554</v>
      </c>
      <c r="BN25" s="23">
        <f t="shared" ref="BN25" si="977">BN24/$BE24*100</f>
        <v>0</v>
      </c>
      <c r="BO25" s="23">
        <f t="shared" ref="BO25" si="978">BO24/$BE24*100</f>
        <v>0</v>
      </c>
      <c r="BP25" s="23">
        <f t="shared" ref="BP25" si="979">BP24/$BE24*100</f>
        <v>11.111111111111111</v>
      </c>
      <c r="BQ25" s="23">
        <f t="shared" ref="BQ25" si="980">BQ24/$BE24*100</f>
        <v>0</v>
      </c>
      <c r="BR25" s="24">
        <f t="shared" ref="BR25" si="981">BR24/$BE24*100</f>
        <v>5.5555555555555554</v>
      </c>
      <c r="BS25" s="22">
        <f>SUM(BT25:CN25)</f>
        <v>99.999999999999986</v>
      </c>
      <c r="BT25" s="23">
        <f t="shared" ref="BT25" si="982">BT24/$BS24*100</f>
        <v>4.1666666666666661</v>
      </c>
      <c r="BU25" s="23">
        <f t="shared" ref="BU25" si="983">BU24/$BS24*100</f>
        <v>8.3333333333333321</v>
      </c>
      <c r="BV25" s="23">
        <f t="shared" ref="BV25" si="984">BV24/$BS24*100</f>
        <v>4.1666666666666661</v>
      </c>
      <c r="BW25" s="23">
        <f t="shared" ref="BW25" si="985">BW24/$BS24*100</f>
        <v>4.1666666666666661</v>
      </c>
      <c r="BX25" s="23">
        <f t="shared" ref="BX25" si="986">BX24/$BS24*100</f>
        <v>0</v>
      </c>
      <c r="BY25" s="23">
        <f t="shared" ref="BY25" si="987">BY24/$BS24*100</f>
        <v>20.833333333333336</v>
      </c>
      <c r="BZ25" s="23">
        <f t="shared" ref="BZ25" si="988">BZ24/$BS24*100</f>
        <v>16.666666666666664</v>
      </c>
      <c r="CA25" s="23">
        <f t="shared" ref="CA25" si="989">CA24/$BS24*100</f>
        <v>0</v>
      </c>
      <c r="CB25" s="23">
        <f t="shared" ref="CB25" si="990">CB24/$BS24*100</f>
        <v>0</v>
      </c>
      <c r="CC25" s="23">
        <f t="shared" ref="CC25" si="991">CC24/$BS24*100</f>
        <v>8.3333333333333321</v>
      </c>
      <c r="CD25" s="23">
        <f t="shared" ref="CD25" si="992">CD24/$BS24*100</f>
        <v>8.3333333333333321</v>
      </c>
      <c r="CE25" s="23">
        <f t="shared" ref="CE25" si="993">CE24/$BS24*100</f>
        <v>4.1666666666666661</v>
      </c>
      <c r="CF25" s="23">
        <f t="shared" ref="CF25" si="994">CF24/$BS24*100</f>
        <v>0</v>
      </c>
      <c r="CG25" s="23">
        <f t="shared" ref="CG25" si="995">CG24/$BS24*100</f>
        <v>12.5</v>
      </c>
      <c r="CH25" s="23">
        <f t="shared" ref="CH25" si="996">CH24/$BS24*100</f>
        <v>8.3333333333333321</v>
      </c>
      <c r="CI25" s="23">
        <f t="shared" ref="CI25" si="997">CI24/$BS24*100</f>
        <v>0</v>
      </c>
      <c r="CJ25" s="23">
        <f t="shared" ref="CJ25" si="998">CJ24/$BS24*100</f>
        <v>0</v>
      </c>
      <c r="CK25" s="23">
        <f t="shared" ref="CK25" si="999">CK24/$BS24*100</f>
        <v>0</v>
      </c>
      <c r="CL25" s="23">
        <f t="shared" ref="CL25" si="1000">CL24/$BS24*100</f>
        <v>0</v>
      </c>
      <c r="CM25" s="23">
        <f t="shared" ref="CM25:CN25" si="1001">CM24/$BS24*100</f>
        <v>0</v>
      </c>
      <c r="CN25" s="23">
        <f t="shared" si="1001"/>
        <v>0</v>
      </c>
      <c r="CO25" s="22">
        <f>SUM(CP25:CR25)</f>
        <v>100</v>
      </c>
      <c r="CP25" s="23">
        <f t="shared" ref="CP25" si="1002">CP24/$D24*100</f>
        <v>31.03448275862069</v>
      </c>
      <c r="CQ25" s="23">
        <f t="shared" ref="CQ25" si="1003">CQ24/$D24*100</f>
        <v>6.8965517241379306</v>
      </c>
      <c r="CR25" s="24">
        <f t="shared" ref="CR25" si="1004">CR24/$D24*100</f>
        <v>62.068965517241381</v>
      </c>
      <c r="CS25" s="22">
        <f>SUM(CT25:CU25)</f>
        <v>100</v>
      </c>
      <c r="CT25" s="23">
        <f t="shared" ref="CT25:CU25" si="1005">CT24/$CS24*100</f>
        <v>22.222222222222221</v>
      </c>
      <c r="CU25" s="23">
        <f t="shared" si="1005"/>
        <v>77.777777777777786</v>
      </c>
      <c r="CV25" s="22">
        <f>SUM(CW25:DN25)</f>
        <v>100</v>
      </c>
      <c r="CW25" s="23">
        <f t="shared" ref="CW25" si="1006">CW24/$CV24*100</f>
        <v>0</v>
      </c>
      <c r="CX25" s="23">
        <f t="shared" ref="CX25" si="1007">CX24/$CV24*100</f>
        <v>0</v>
      </c>
      <c r="CY25" s="23">
        <f t="shared" ref="CY25" si="1008">CY24/$CV24*100</f>
        <v>0</v>
      </c>
      <c r="CZ25" s="23">
        <f t="shared" ref="CZ25" si="1009">CZ24/$CV24*100</f>
        <v>0</v>
      </c>
      <c r="DA25" s="23">
        <f t="shared" ref="DA25" si="1010">DA24/$CV24*100</f>
        <v>20</v>
      </c>
      <c r="DB25" s="23">
        <f t="shared" ref="DB25" si="1011">DB24/$CV24*100</f>
        <v>0</v>
      </c>
      <c r="DC25" s="23">
        <f t="shared" ref="DC25" si="1012">DC24/$CV24*100</f>
        <v>20</v>
      </c>
      <c r="DD25" s="23">
        <f t="shared" ref="DD25" si="1013">DD24/$CV24*100</f>
        <v>0</v>
      </c>
      <c r="DE25" s="23">
        <f t="shared" ref="DE25" si="1014">DE24/$CV24*100</f>
        <v>0</v>
      </c>
      <c r="DF25" s="23">
        <f t="shared" ref="DF25" si="1015">DF24/$CV24*100</f>
        <v>20</v>
      </c>
      <c r="DG25" s="23">
        <f t="shared" ref="DG25" si="1016">DG24/$CV24*100</f>
        <v>0</v>
      </c>
      <c r="DH25" s="23">
        <f t="shared" ref="DH25" si="1017">DH24/$CV24*100</f>
        <v>20</v>
      </c>
      <c r="DI25" s="23">
        <f t="shared" ref="DI25" si="1018">DI24/$CV24*100</f>
        <v>0</v>
      </c>
      <c r="DJ25" s="23">
        <f t="shared" ref="DJ25" si="1019">DJ24/$CV24*100</f>
        <v>20</v>
      </c>
      <c r="DK25" s="23">
        <f t="shared" ref="DK25" si="1020">DK24/$CV24*100</f>
        <v>0</v>
      </c>
      <c r="DL25" s="23">
        <f t="shared" ref="DL25" si="1021">DL24/$CV24*100</f>
        <v>0</v>
      </c>
      <c r="DM25" s="23">
        <f t="shared" ref="DM25" si="1022">DM24/$CV24*100</f>
        <v>0</v>
      </c>
      <c r="DN25" s="24">
        <f t="shared" ref="DN25" si="1023">DN24/$CV24*100</f>
        <v>0</v>
      </c>
    </row>
  </sheetData>
  <mergeCells count="35">
    <mergeCell ref="CO2:CO3"/>
    <mergeCell ref="CP2:CR2"/>
    <mergeCell ref="CS2:CS3"/>
    <mergeCell ref="CT2:CU2"/>
    <mergeCell ref="CV2:CV3"/>
    <mergeCell ref="CW2:DN2"/>
    <mergeCell ref="AL2:AL3"/>
    <mergeCell ref="AM2:BD2"/>
    <mergeCell ref="BE2:BE3"/>
    <mergeCell ref="BF2:BR2"/>
    <mergeCell ref="BS2:BS3"/>
    <mergeCell ref="BT2:CN2"/>
    <mergeCell ref="R2:R3"/>
    <mergeCell ref="S2:U2"/>
    <mergeCell ref="V2:V3"/>
    <mergeCell ref="W2:AC2"/>
    <mergeCell ref="AD2:AD3"/>
    <mergeCell ref="AE2:AK2"/>
    <mergeCell ref="C18:C19"/>
    <mergeCell ref="C20:C21"/>
    <mergeCell ref="C14:C15"/>
    <mergeCell ref="C16:C17"/>
    <mergeCell ref="C22:C23"/>
    <mergeCell ref="B6:B25"/>
    <mergeCell ref="C6:C7"/>
    <mergeCell ref="C8:C9"/>
    <mergeCell ref="C10:C11"/>
    <mergeCell ref="C12:C13"/>
    <mergeCell ref="C24:C25"/>
    <mergeCell ref="B2:C3"/>
    <mergeCell ref="D2:D3"/>
    <mergeCell ref="E2:J2"/>
    <mergeCell ref="K2:K3"/>
    <mergeCell ref="L2:Q2"/>
    <mergeCell ref="B4:C5"/>
  </mergeCells>
  <phoneticPr fontId="1"/>
  <pageMargins left="0.7" right="0.7" top="0.75" bottom="0.75" header="0.3" footer="0.3"/>
  <ignoredErrors>
    <ignoredError sqref="E6:J24 K5:Q25 R5:AC25 AE6:AK25 AK5 AM6:BD25 BF6:CD25 CE6:DN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CC2F-4DCD-4BD4-B1BD-8F2C825A7AA9}">
  <dimension ref="B1:J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10" x14ac:dyDescent="0.4">
      <c r="E1" t="s">
        <v>1492</v>
      </c>
    </row>
    <row r="2" spans="2:10" ht="72" customHeight="1" x14ac:dyDescent="0.4">
      <c r="B2" s="26"/>
      <c r="C2" s="27"/>
      <c r="D2" s="28" t="s">
        <v>1478</v>
      </c>
      <c r="E2" s="29" t="s">
        <v>1486</v>
      </c>
      <c r="F2" s="30"/>
      <c r="G2" s="30"/>
      <c r="H2" s="30"/>
      <c r="I2" s="30"/>
      <c r="J2" s="31"/>
    </row>
    <row r="3" spans="2:10" ht="107.25" customHeight="1" x14ac:dyDescent="0.4">
      <c r="B3" s="32"/>
      <c r="C3" s="33"/>
      <c r="D3" s="34"/>
      <c r="E3" s="35" t="s">
        <v>1487</v>
      </c>
      <c r="F3" s="35" t="s">
        <v>1488</v>
      </c>
      <c r="G3" s="35" t="s">
        <v>1489</v>
      </c>
      <c r="H3" s="35" t="s">
        <v>1490</v>
      </c>
      <c r="I3" s="35" t="s">
        <v>1491</v>
      </c>
      <c r="J3" s="36" t="s">
        <v>1479</v>
      </c>
    </row>
    <row r="4" spans="2:10" x14ac:dyDescent="0.4">
      <c r="B4" s="3" t="s">
        <v>1478</v>
      </c>
      <c r="C4" s="4"/>
      <c r="D4" s="5">
        <v>1474</v>
      </c>
      <c r="E4" s="6">
        <v>552</v>
      </c>
      <c r="F4" s="6">
        <v>529</v>
      </c>
      <c r="G4" s="6">
        <v>308</v>
      </c>
      <c r="H4" s="6">
        <v>44</v>
      </c>
      <c r="I4" s="6">
        <v>19</v>
      </c>
      <c r="J4" s="7">
        <v>22</v>
      </c>
    </row>
    <row r="5" spans="2:10" x14ac:dyDescent="0.4">
      <c r="B5" s="8"/>
      <c r="C5" s="9"/>
      <c r="D5" s="19">
        <v>100</v>
      </c>
      <c r="E5" s="11">
        <v>37.449118046132973</v>
      </c>
      <c r="F5" s="11">
        <v>35.888738127544094</v>
      </c>
      <c r="G5" s="11">
        <v>20.8955223880597</v>
      </c>
      <c r="H5" s="11">
        <v>2.9850746268656714</v>
      </c>
      <c r="I5" s="11">
        <v>1.289009497964722</v>
      </c>
      <c r="J5" s="12">
        <v>1.4925373134328357</v>
      </c>
    </row>
    <row r="6" spans="2:10" x14ac:dyDescent="0.4">
      <c r="B6" s="13" t="s">
        <v>1485</v>
      </c>
      <c r="C6" s="14" t="s">
        <v>1493</v>
      </c>
      <c r="D6" s="15">
        <v>231</v>
      </c>
      <c r="E6" s="16">
        <v>90</v>
      </c>
      <c r="F6" s="16">
        <v>85</v>
      </c>
      <c r="G6" s="16">
        <v>45</v>
      </c>
      <c r="H6" s="16">
        <v>6</v>
      </c>
      <c r="I6" s="16">
        <v>4</v>
      </c>
      <c r="J6" s="17">
        <v>1</v>
      </c>
    </row>
    <row r="7" spans="2:10" x14ac:dyDescent="0.4">
      <c r="B7" s="18"/>
      <c r="C7" s="9"/>
      <c r="D7" s="10">
        <v>100</v>
      </c>
      <c r="E7" s="11">
        <v>38.961038961038966</v>
      </c>
      <c r="F7" s="11">
        <v>36.796536796536792</v>
      </c>
      <c r="G7" s="11">
        <v>19.480519480519483</v>
      </c>
      <c r="H7" s="11">
        <v>2.5974025974025974</v>
      </c>
      <c r="I7" s="11">
        <v>1.7316017316017316</v>
      </c>
      <c r="J7" s="12">
        <v>0.4329004329004329</v>
      </c>
    </row>
    <row r="8" spans="2:10" x14ac:dyDescent="0.4">
      <c r="B8" s="18"/>
      <c r="C8" s="14" t="s">
        <v>1494</v>
      </c>
      <c r="D8" s="15">
        <v>189</v>
      </c>
      <c r="E8" s="16">
        <v>83</v>
      </c>
      <c r="F8" s="16">
        <v>69</v>
      </c>
      <c r="G8" s="16">
        <v>33</v>
      </c>
      <c r="H8" s="16">
        <v>4</v>
      </c>
      <c r="I8" s="16">
        <v>0</v>
      </c>
      <c r="J8" s="17">
        <v>0</v>
      </c>
    </row>
    <row r="9" spans="2:10" x14ac:dyDescent="0.4">
      <c r="B9" s="18"/>
      <c r="C9" s="9"/>
      <c r="D9" s="10">
        <v>99.999999999999986</v>
      </c>
      <c r="E9" s="11">
        <v>43.915343915343911</v>
      </c>
      <c r="F9" s="11">
        <v>36.507936507936506</v>
      </c>
      <c r="G9" s="11">
        <v>17.460317460317459</v>
      </c>
      <c r="H9" s="11">
        <v>2.1164021164021163</v>
      </c>
      <c r="I9" s="11">
        <v>0</v>
      </c>
      <c r="J9" s="12">
        <v>0</v>
      </c>
    </row>
    <row r="10" spans="2:10" x14ac:dyDescent="0.4">
      <c r="B10" s="18"/>
      <c r="C10" s="14" t="s">
        <v>1481</v>
      </c>
      <c r="D10" s="15">
        <v>251</v>
      </c>
      <c r="E10" s="16">
        <v>98</v>
      </c>
      <c r="F10" s="16">
        <v>93</v>
      </c>
      <c r="G10" s="16">
        <v>51</v>
      </c>
      <c r="H10" s="16">
        <v>6</v>
      </c>
      <c r="I10" s="16">
        <v>3</v>
      </c>
      <c r="J10" s="17">
        <v>0</v>
      </c>
    </row>
    <row r="11" spans="2:10" x14ac:dyDescent="0.4">
      <c r="B11" s="18"/>
      <c r="C11" s="9"/>
      <c r="D11" s="10">
        <v>100.00000000000001</v>
      </c>
      <c r="E11" s="11">
        <v>39.04382470119522</v>
      </c>
      <c r="F11" s="11">
        <v>37.051792828685258</v>
      </c>
      <c r="G11" s="11">
        <v>20.318725099601593</v>
      </c>
      <c r="H11" s="11">
        <v>2.3904382470119523</v>
      </c>
      <c r="I11" s="11">
        <v>1.1952191235059761</v>
      </c>
      <c r="J11" s="12">
        <v>0</v>
      </c>
    </row>
    <row r="12" spans="2:10" x14ac:dyDescent="0.4">
      <c r="B12" s="18"/>
      <c r="C12" s="14" t="s">
        <v>1480</v>
      </c>
      <c r="D12" s="15">
        <v>142</v>
      </c>
      <c r="E12" s="16">
        <v>55</v>
      </c>
      <c r="F12" s="16">
        <v>56</v>
      </c>
      <c r="G12" s="16">
        <v>28</v>
      </c>
      <c r="H12" s="16">
        <v>2</v>
      </c>
      <c r="I12" s="16">
        <v>1</v>
      </c>
      <c r="J12" s="17">
        <v>0</v>
      </c>
    </row>
    <row r="13" spans="2:10" x14ac:dyDescent="0.4">
      <c r="B13" s="18"/>
      <c r="C13" s="9"/>
      <c r="D13" s="10">
        <v>100</v>
      </c>
      <c r="E13" s="11">
        <v>38.732394366197184</v>
      </c>
      <c r="F13" s="11">
        <v>39.436619718309856</v>
      </c>
      <c r="G13" s="11">
        <v>19.718309859154928</v>
      </c>
      <c r="H13" s="11">
        <v>1.4084507042253522</v>
      </c>
      <c r="I13" s="11">
        <v>0.70422535211267612</v>
      </c>
      <c r="J13" s="12">
        <v>0</v>
      </c>
    </row>
    <row r="14" spans="2:10" x14ac:dyDescent="0.4">
      <c r="B14" s="18"/>
      <c r="C14" s="14" t="s">
        <v>1495</v>
      </c>
      <c r="D14" s="15">
        <v>154</v>
      </c>
      <c r="E14" s="16">
        <v>52</v>
      </c>
      <c r="F14" s="16">
        <v>57</v>
      </c>
      <c r="G14" s="16">
        <v>32</v>
      </c>
      <c r="H14" s="16">
        <v>6</v>
      </c>
      <c r="I14" s="16">
        <v>6</v>
      </c>
      <c r="J14" s="17">
        <v>1</v>
      </c>
    </row>
    <row r="15" spans="2:10" x14ac:dyDescent="0.4">
      <c r="B15" s="18"/>
      <c r="C15" s="9"/>
      <c r="D15" s="10">
        <v>100</v>
      </c>
      <c r="E15" s="11">
        <v>33.766233766233768</v>
      </c>
      <c r="F15" s="11">
        <v>37.012987012987011</v>
      </c>
      <c r="G15" s="11">
        <v>20.779220779220779</v>
      </c>
      <c r="H15" s="11">
        <v>3.8961038961038961</v>
      </c>
      <c r="I15" s="11">
        <v>3.8961038961038961</v>
      </c>
      <c r="J15" s="12">
        <v>0.64935064935064934</v>
      </c>
    </row>
    <row r="16" spans="2:10" x14ac:dyDescent="0.4">
      <c r="B16" s="18"/>
      <c r="C16" s="14" t="s">
        <v>1496</v>
      </c>
      <c r="D16" s="15">
        <v>106</v>
      </c>
      <c r="E16" s="16">
        <v>39</v>
      </c>
      <c r="F16" s="16">
        <v>34</v>
      </c>
      <c r="G16" s="16">
        <v>27</v>
      </c>
      <c r="H16" s="16">
        <v>5</v>
      </c>
      <c r="I16" s="16">
        <v>1</v>
      </c>
      <c r="J16" s="17">
        <v>0</v>
      </c>
    </row>
    <row r="17" spans="2:10" x14ac:dyDescent="0.4">
      <c r="B17" s="18"/>
      <c r="C17" s="9"/>
      <c r="D17" s="10">
        <v>100</v>
      </c>
      <c r="E17" s="11">
        <v>36.79245283018868</v>
      </c>
      <c r="F17" s="11">
        <v>32.075471698113205</v>
      </c>
      <c r="G17" s="11">
        <v>25.471698113207548</v>
      </c>
      <c r="H17" s="11">
        <v>4.716981132075472</v>
      </c>
      <c r="I17" s="11">
        <v>0.94339622641509435</v>
      </c>
      <c r="J17" s="12">
        <v>0</v>
      </c>
    </row>
    <row r="18" spans="2:10" x14ac:dyDescent="0.4">
      <c r="B18" s="18"/>
      <c r="C18" s="14" t="s">
        <v>1482</v>
      </c>
      <c r="D18" s="15">
        <v>170</v>
      </c>
      <c r="E18" s="16">
        <v>58</v>
      </c>
      <c r="F18" s="16">
        <v>56</v>
      </c>
      <c r="G18" s="16">
        <v>46</v>
      </c>
      <c r="H18" s="16">
        <v>10</v>
      </c>
      <c r="I18" s="16">
        <v>0</v>
      </c>
      <c r="J18" s="17">
        <v>0</v>
      </c>
    </row>
    <row r="19" spans="2:10" x14ac:dyDescent="0.4">
      <c r="B19" s="18"/>
      <c r="C19" s="9"/>
      <c r="D19" s="10">
        <v>100</v>
      </c>
      <c r="E19" s="11">
        <v>34.117647058823529</v>
      </c>
      <c r="F19" s="11">
        <v>32.941176470588232</v>
      </c>
      <c r="G19" s="11">
        <v>27.058823529411764</v>
      </c>
      <c r="H19" s="11">
        <v>5.8823529411764701</v>
      </c>
      <c r="I19" s="11">
        <v>0</v>
      </c>
      <c r="J19" s="12">
        <v>0</v>
      </c>
    </row>
    <row r="20" spans="2:10" x14ac:dyDescent="0.4">
      <c r="B20" s="18"/>
      <c r="C20" s="14" t="s">
        <v>1483</v>
      </c>
      <c r="D20" s="15">
        <v>85</v>
      </c>
      <c r="E20" s="16">
        <v>26</v>
      </c>
      <c r="F20" s="16">
        <v>31</v>
      </c>
      <c r="G20" s="16">
        <v>24</v>
      </c>
      <c r="H20" s="16">
        <v>1</v>
      </c>
      <c r="I20" s="16">
        <v>3</v>
      </c>
      <c r="J20" s="17">
        <v>0</v>
      </c>
    </row>
    <row r="21" spans="2:10" x14ac:dyDescent="0.4">
      <c r="B21" s="18"/>
      <c r="C21" s="9"/>
      <c r="D21" s="10">
        <v>100</v>
      </c>
      <c r="E21" s="11">
        <v>30.588235294117649</v>
      </c>
      <c r="F21" s="11">
        <v>36.470588235294116</v>
      </c>
      <c r="G21" s="11">
        <v>28.235294117647058</v>
      </c>
      <c r="H21" s="11">
        <v>1.1764705882352942</v>
      </c>
      <c r="I21" s="11">
        <v>3.5294117647058822</v>
      </c>
      <c r="J21" s="12">
        <v>0</v>
      </c>
    </row>
    <row r="22" spans="2:10" x14ac:dyDescent="0.4">
      <c r="B22" s="18"/>
      <c r="C22" s="14" t="s">
        <v>1484</v>
      </c>
      <c r="D22" s="15">
        <v>117</v>
      </c>
      <c r="E22" s="16">
        <v>46</v>
      </c>
      <c r="F22" s="16">
        <v>47</v>
      </c>
      <c r="G22" s="16">
        <v>19</v>
      </c>
      <c r="H22" s="16">
        <v>4</v>
      </c>
      <c r="I22" s="16">
        <v>1</v>
      </c>
      <c r="J22" s="17">
        <v>0</v>
      </c>
    </row>
    <row r="23" spans="2:10" x14ac:dyDescent="0.4">
      <c r="B23" s="18"/>
      <c r="C23" s="9"/>
      <c r="D23" s="10">
        <v>100</v>
      </c>
      <c r="E23" s="11">
        <v>39.316239316239319</v>
      </c>
      <c r="F23" s="11">
        <v>40.17094017094017</v>
      </c>
      <c r="G23" s="11">
        <v>16.239316239316238</v>
      </c>
      <c r="H23" s="11">
        <v>3.4188034188034191</v>
      </c>
      <c r="I23" s="11">
        <v>0.85470085470085477</v>
      </c>
      <c r="J23" s="12">
        <v>0</v>
      </c>
    </row>
    <row r="24" spans="2:10" x14ac:dyDescent="0.4">
      <c r="B24" s="18"/>
      <c r="C24" s="14" t="s">
        <v>1479</v>
      </c>
      <c r="D24" s="15">
        <v>29</v>
      </c>
      <c r="E24" s="16">
        <v>5</v>
      </c>
      <c r="F24" s="16">
        <v>1</v>
      </c>
      <c r="G24" s="16">
        <v>3</v>
      </c>
      <c r="H24" s="16">
        <v>0</v>
      </c>
      <c r="I24" s="16">
        <v>0</v>
      </c>
      <c r="J24" s="17">
        <v>20</v>
      </c>
    </row>
    <row r="25" spans="2:10" x14ac:dyDescent="0.4">
      <c r="B25" s="20"/>
      <c r="C25" s="21"/>
      <c r="D25" s="22">
        <v>100</v>
      </c>
      <c r="E25" s="23">
        <v>17.241379310344829</v>
      </c>
      <c r="F25" s="23">
        <v>3.4482758620689653</v>
      </c>
      <c r="G25" s="23">
        <v>10.344827586206897</v>
      </c>
      <c r="H25" s="23">
        <v>0</v>
      </c>
      <c r="I25" s="23">
        <v>0</v>
      </c>
      <c r="J25" s="24">
        <v>68.965517241379317</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B2:C3"/>
    <mergeCell ref="D2:D3"/>
    <mergeCell ref="E2:J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D6FB-BB88-4AD8-9AAF-A1E2910B7491}">
  <dimension ref="B1:J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10" x14ac:dyDescent="0.4">
      <c r="E1" t="s">
        <v>1502</v>
      </c>
    </row>
    <row r="2" spans="2:10" ht="72" customHeight="1" x14ac:dyDescent="0.4">
      <c r="B2" s="26"/>
      <c r="C2" s="27"/>
      <c r="D2" s="28" t="s">
        <v>1478</v>
      </c>
      <c r="E2" s="29" t="s">
        <v>1497</v>
      </c>
      <c r="F2" s="30"/>
      <c r="G2" s="30"/>
      <c r="H2" s="30"/>
      <c r="I2" s="30"/>
      <c r="J2" s="31"/>
    </row>
    <row r="3" spans="2:10" ht="107.25" customHeight="1" x14ac:dyDescent="0.4">
      <c r="B3" s="32"/>
      <c r="C3" s="33"/>
      <c r="D3" s="34"/>
      <c r="E3" s="35" t="s">
        <v>1498</v>
      </c>
      <c r="F3" s="35" t="s">
        <v>1499</v>
      </c>
      <c r="G3" s="35" t="s">
        <v>1500</v>
      </c>
      <c r="H3" s="35" t="s">
        <v>1501</v>
      </c>
      <c r="I3" s="35" t="s">
        <v>46</v>
      </c>
      <c r="J3" s="36" t="s">
        <v>1479</v>
      </c>
    </row>
    <row r="4" spans="2:10" x14ac:dyDescent="0.4">
      <c r="B4" s="3" t="s">
        <v>1478</v>
      </c>
      <c r="C4" s="4"/>
      <c r="D4" s="5">
        <v>1474</v>
      </c>
      <c r="E4" s="6">
        <v>527</v>
      </c>
      <c r="F4" s="6">
        <v>541</v>
      </c>
      <c r="G4" s="6">
        <v>128</v>
      </c>
      <c r="H4" s="6">
        <v>81</v>
      </c>
      <c r="I4" s="6">
        <v>175</v>
      </c>
      <c r="J4" s="7">
        <v>22</v>
      </c>
    </row>
    <row r="5" spans="2:10" x14ac:dyDescent="0.4">
      <c r="B5" s="8"/>
      <c r="C5" s="9"/>
      <c r="D5" s="19">
        <v>100</v>
      </c>
      <c r="E5" s="11">
        <v>35.753052917232019</v>
      </c>
      <c r="F5" s="11">
        <v>36.702849389416556</v>
      </c>
      <c r="G5" s="11">
        <v>8.6838534599728625</v>
      </c>
      <c r="H5" s="11">
        <v>5.4952510176390774</v>
      </c>
      <c r="I5" s="11">
        <v>11.872455902306649</v>
      </c>
      <c r="J5" s="12">
        <v>1.4925373134328357</v>
      </c>
    </row>
    <row r="6" spans="2:10" x14ac:dyDescent="0.4">
      <c r="B6" s="13" t="s">
        <v>1485</v>
      </c>
      <c r="C6" s="14" t="s">
        <v>1493</v>
      </c>
      <c r="D6" s="15">
        <v>231</v>
      </c>
      <c r="E6" s="16">
        <v>88</v>
      </c>
      <c r="F6" s="16">
        <v>83</v>
      </c>
      <c r="G6" s="16">
        <v>19</v>
      </c>
      <c r="H6" s="16">
        <v>13</v>
      </c>
      <c r="I6" s="16">
        <v>28</v>
      </c>
      <c r="J6" s="17">
        <v>0</v>
      </c>
    </row>
    <row r="7" spans="2:10" x14ac:dyDescent="0.4">
      <c r="B7" s="18"/>
      <c r="C7" s="9"/>
      <c r="D7" s="10">
        <v>100</v>
      </c>
      <c r="E7" s="11">
        <v>38.095238095238095</v>
      </c>
      <c r="F7" s="11">
        <v>35.930735930735928</v>
      </c>
      <c r="G7" s="11">
        <v>8.2251082251082259</v>
      </c>
      <c r="H7" s="11">
        <v>5.6277056277056277</v>
      </c>
      <c r="I7" s="11">
        <v>12.121212121212121</v>
      </c>
      <c r="J7" s="12">
        <v>0</v>
      </c>
    </row>
    <row r="8" spans="2:10" x14ac:dyDescent="0.4">
      <c r="B8" s="18"/>
      <c r="C8" s="14" t="s">
        <v>1494</v>
      </c>
      <c r="D8" s="15">
        <v>189</v>
      </c>
      <c r="E8" s="16">
        <v>79</v>
      </c>
      <c r="F8" s="16">
        <v>70</v>
      </c>
      <c r="G8" s="16">
        <v>10</v>
      </c>
      <c r="H8" s="16">
        <v>8</v>
      </c>
      <c r="I8" s="16">
        <v>22</v>
      </c>
      <c r="J8" s="17">
        <v>0</v>
      </c>
    </row>
    <row r="9" spans="2:10" x14ac:dyDescent="0.4">
      <c r="B9" s="18"/>
      <c r="C9" s="9"/>
      <c r="D9" s="10">
        <v>100</v>
      </c>
      <c r="E9" s="11">
        <v>41.798941798941797</v>
      </c>
      <c r="F9" s="11">
        <v>37.037037037037038</v>
      </c>
      <c r="G9" s="11">
        <v>5.2910052910052912</v>
      </c>
      <c r="H9" s="11">
        <v>4.2328042328042326</v>
      </c>
      <c r="I9" s="11">
        <v>11.640211640211639</v>
      </c>
      <c r="J9" s="12">
        <v>0</v>
      </c>
    </row>
    <row r="10" spans="2:10" x14ac:dyDescent="0.4">
      <c r="B10" s="18"/>
      <c r="C10" s="14" t="s">
        <v>1481</v>
      </c>
      <c r="D10" s="15">
        <v>251</v>
      </c>
      <c r="E10" s="16">
        <v>101</v>
      </c>
      <c r="F10" s="16">
        <v>92</v>
      </c>
      <c r="G10" s="16">
        <v>18</v>
      </c>
      <c r="H10" s="16">
        <v>12</v>
      </c>
      <c r="I10" s="16">
        <v>27</v>
      </c>
      <c r="J10" s="17">
        <v>1</v>
      </c>
    </row>
    <row r="11" spans="2:10" x14ac:dyDescent="0.4">
      <c r="B11" s="18"/>
      <c r="C11" s="9"/>
      <c r="D11" s="10">
        <v>99.999999999999986</v>
      </c>
      <c r="E11" s="11">
        <v>40.239043824701191</v>
      </c>
      <c r="F11" s="11">
        <v>36.65338645418327</v>
      </c>
      <c r="G11" s="11">
        <v>7.1713147410358573</v>
      </c>
      <c r="H11" s="11">
        <v>4.7808764940239046</v>
      </c>
      <c r="I11" s="11">
        <v>10.756972111553784</v>
      </c>
      <c r="J11" s="12">
        <v>0.39840637450199201</v>
      </c>
    </row>
    <row r="12" spans="2:10" x14ac:dyDescent="0.4">
      <c r="B12" s="18"/>
      <c r="C12" s="14" t="s">
        <v>1480</v>
      </c>
      <c r="D12" s="15">
        <v>142</v>
      </c>
      <c r="E12" s="16">
        <v>55</v>
      </c>
      <c r="F12" s="16">
        <v>53</v>
      </c>
      <c r="G12" s="16">
        <v>9</v>
      </c>
      <c r="H12" s="16">
        <v>6</v>
      </c>
      <c r="I12" s="16">
        <v>19</v>
      </c>
      <c r="J12" s="17">
        <v>0</v>
      </c>
    </row>
    <row r="13" spans="2:10" x14ac:dyDescent="0.4">
      <c r="B13" s="18"/>
      <c r="C13" s="9"/>
      <c r="D13" s="10">
        <v>100.00000000000001</v>
      </c>
      <c r="E13" s="11">
        <v>38.732394366197184</v>
      </c>
      <c r="F13" s="11">
        <v>37.323943661971832</v>
      </c>
      <c r="G13" s="11">
        <v>6.3380281690140841</v>
      </c>
      <c r="H13" s="11">
        <v>4.225352112676056</v>
      </c>
      <c r="I13" s="11">
        <v>13.380281690140844</v>
      </c>
      <c r="J13" s="12">
        <v>0</v>
      </c>
    </row>
    <row r="14" spans="2:10" x14ac:dyDescent="0.4">
      <c r="B14" s="18"/>
      <c r="C14" s="14" t="s">
        <v>1495</v>
      </c>
      <c r="D14" s="15">
        <v>154</v>
      </c>
      <c r="E14" s="16">
        <v>43</v>
      </c>
      <c r="F14" s="16">
        <v>58</v>
      </c>
      <c r="G14" s="16">
        <v>19</v>
      </c>
      <c r="H14" s="16">
        <v>15</v>
      </c>
      <c r="I14" s="16">
        <v>19</v>
      </c>
      <c r="J14" s="17">
        <v>0</v>
      </c>
    </row>
    <row r="15" spans="2:10" x14ac:dyDescent="0.4">
      <c r="B15" s="18"/>
      <c r="C15" s="9"/>
      <c r="D15" s="10">
        <v>100</v>
      </c>
      <c r="E15" s="11">
        <v>27.922077922077921</v>
      </c>
      <c r="F15" s="11">
        <v>37.662337662337663</v>
      </c>
      <c r="G15" s="11">
        <v>12.337662337662337</v>
      </c>
      <c r="H15" s="11">
        <v>9.7402597402597415</v>
      </c>
      <c r="I15" s="11">
        <v>12.337662337662337</v>
      </c>
      <c r="J15" s="12">
        <v>0</v>
      </c>
    </row>
    <row r="16" spans="2:10" x14ac:dyDescent="0.4">
      <c r="B16" s="18"/>
      <c r="C16" s="14" t="s">
        <v>1496</v>
      </c>
      <c r="D16" s="15">
        <v>106</v>
      </c>
      <c r="E16" s="16">
        <v>32</v>
      </c>
      <c r="F16" s="16">
        <v>41</v>
      </c>
      <c r="G16" s="16">
        <v>11</v>
      </c>
      <c r="H16" s="16">
        <v>8</v>
      </c>
      <c r="I16" s="16">
        <v>14</v>
      </c>
      <c r="J16" s="17">
        <v>0</v>
      </c>
    </row>
    <row r="17" spans="2:10" x14ac:dyDescent="0.4">
      <c r="B17" s="18"/>
      <c r="C17" s="9"/>
      <c r="D17" s="10">
        <v>100.00000000000001</v>
      </c>
      <c r="E17" s="11">
        <v>30.188679245283019</v>
      </c>
      <c r="F17" s="11">
        <v>38.679245283018872</v>
      </c>
      <c r="G17" s="11">
        <v>10.377358490566039</v>
      </c>
      <c r="H17" s="11">
        <v>7.5471698113207548</v>
      </c>
      <c r="I17" s="11">
        <v>13.20754716981132</v>
      </c>
      <c r="J17" s="12">
        <v>0</v>
      </c>
    </row>
    <row r="18" spans="2:10" x14ac:dyDescent="0.4">
      <c r="B18" s="18"/>
      <c r="C18" s="14" t="s">
        <v>1482</v>
      </c>
      <c r="D18" s="15">
        <v>170</v>
      </c>
      <c r="E18" s="16">
        <v>63</v>
      </c>
      <c r="F18" s="16">
        <v>56</v>
      </c>
      <c r="G18" s="16">
        <v>21</v>
      </c>
      <c r="H18" s="16">
        <v>7</v>
      </c>
      <c r="I18" s="16">
        <v>23</v>
      </c>
      <c r="J18" s="17">
        <v>0</v>
      </c>
    </row>
    <row r="19" spans="2:10" x14ac:dyDescent="0.4">
      <c r="B19" s="18"/>
      <c r="C19" s="9"/>
      <c r="D19" s="10">
        <v>100</v>
      </c>
      <c r="E19" s="11">
        <v>37.058823529411768</v>
      </c>
      <c r="F19" s="11">
        <v>32.941176470588232</v>
      </c>
      <c r="G19" s="11">
        <v>12.352941176470589</v>
      </c>
      <c r="H19" s="11">
        <v>4.117647058823529</v>
      </c>
      <c r="I19" s="11">
        <v>13.529411764705882</v>
      </c>
      <c r="J19" s="12">
        <v>0</v>
      </c>
    </row>
    <row r="20" spans="2:10" x14ac:dyDescent="0.4">
      <c r="B20" s="18"/>
      <c r="C20" s="14" t="s">
        <v>1483</v>
      </c>
      <c r="D20" s="15">
        <v>85</v>
      </c>
      <c r="E20" s="16">
        <v>20</v>
      </c>
      <c r="F20" s="16">
        <v>32</v>
      </c>
      <c r="G20" s="16">
        <v>12</v>
      </c>
      <c r="H20" s="16">
        <v>5</v>
      </c>
      <c r="I20" s="16">
        <v>16</v>
      </c>
      <c r="J20" s="17">
        <v>0</v>
      </c>
    </row>
    <row r="21" spans="2:10" x14ac:dyDescent="0.4">
      <c r="B21" s="18"/>
      <c r="C21" s="9"/>
      <c r="D21" s="10">
        <v>99.999999999999986</v>
      </c>
      <c r="E21" s="11">
        <v>23.52941176470588</v>
      </c>
      <c r="F21" s="11">
        <v>37.647058823529413</v>
      </c>
      <c r="G21" s="11">
        <v>14.117647058823529</v>
      </c>
      <c r="H21" s="11">
        <v>5.8823529411764701</v>
      </c>
      <c r="I21" s="11">
        <v>18.823529411764707</v>
      </c>
      <c r="J21" s="12">
        <v>0</v>
      </c>
    </row>
    <row r="22" spans="2:10" x14ac:dyDescent="0.4">
      <c r="B22" s="18"/>
      <c r="C22" s="14" t="s">
        <v>1484</v>
      </c>
      <c r="D22" s="15">
        <v>117</v>
      </c>
      <c r="E22" s="16">
        <v>41</v>
      </c>
      <c r="F22" s="16">
        <v>54</v>
      </c>
      <c r="G22" s="16">
        <v>8</v>
      </c>
      <c r="H22" s="16">
        <v>7</v>
      </c>
      <c r="I22" s="16">
        <v>6</v>
      </c>
      <c r="J22" s="17">
        <v>1</v>
      </c>
    </row>
    <row r="23" spans="2:10" x14ac:dyDescent="0.4">
      <c r="B23" s="18"/>
      <c r="C23" s="9"/>
      <c r="D23" s="10">
        <v>100</v>
      </c>
      <c r="E23" s="11">
        <v>35.042735042735039</v>
      </c>
      <c r="F23" s="11">
        <v>46.153846153846153</v>
      </c>
      <c r="G23" s="11">
        <v>6.8376068376068382</v>
      </c>
      <c r="H23" s="11">
        <v>5.982905982905983</v>
      </c>
      <c r="I23" s="11">
        <v>5.1282051282051277</v>
      </c>
      <c r="J23" s="12">
        <v>0.85470085470085477</v>
      </c>
    </row>
    <row r="24" spans="2:10" x14ac:dyDescent="0.4">
      <c r="B24" s="18"/>
      <c r="C24" s="14" t="s">
        <v>1479</v>
      </c>
      <c r="D24" s="15">
        <v>29</v>
      </c>
      <c r="E24" s="16">
        <v>5</v>
      </c>
      <c r="F24" s="16">
        <v>2</v>
      </c>
      <c r="G24" s="16">
        <v>1</v>
      </c>
      <c r="H24" s="16">
        <v>0</v>
      </c>
      <c r="I24" s="16">
        <v>1</v>
      </c>
      <c r="J24" s="17">
        <v>20</v>
      </c>
    </row>
    <row r="25" spans="2:10" x14ac:dyDescent="0.4">
      <c r="B25" s="20"/>
      <c r="C25" s="21"/>
      <c r="D25" s="22">
        <v>100</v>
      </c>
      <c r="E25" s="23">
        <v>17.241379310344829</v>
      </c>
      <c r="F25" s="23">
        <v>6.8965517241379306</v>
      </c>
      <c r="G25" s="23">
        <v>3.4482758620689653</v>
      </c>
      <c r="H25" s="23">
        <v>0</v>
      </c>
      <c r="I25" s="23">
        <v>3.4482758620689653</v>
      </c>
      <c r="J25" s="24">
        <v>68.965517241379317</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B2:C3"/>
    <mergeCell ref="D2:D3"/>
    <mergeCell ref="E2:J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9697-DE9A-47EB-9359-7D1A4834E4DE}">
  <dimension ref="B1:G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 min="5" max="7" width="14.25" customWidth="1"/>
  </cols>
  <sheetData>
    <row r="1" spans="2:7" x14ac:dyDescent="0.4">
      <c r="E1" t="s">
        <v>1503</v>
      </c>
    </row>
    <row r="2" spans="2:7" ht="72" customHeight="1" x14ac:dyDescent="0.4">
      <c r="B2" s="26"/>
      <c r="C2" s="27"/>
      <c r="D2" s="28" t="s">
        <v>1478</v>
      </c>
      <c r="E2" s="29" t="s">
        <v>1504</v>
      </c>
      <c r="F2" s="30"/>
      <c r="G2" s="31"/>
    </row>
    <row r="3" spans="2:7" ht="107.25" customHeight="1" x14ac:dyDescent="0.4">
      <c r="B3" s="32"/>
      <c r="C3" s="33"/>
      <c r="D3" s="34"/>
      <c r="E3" s="35" t="s">
        <v>1505</v>
      </c>
      <c r="F3" s="35" t="s">
        <v>1506</v>
      </c>
      <c r="G3" s="36" t="s">
        <v>1479</v>
      </c>
    </row>
    <row r="4" spans="2:7" x14ac:dyDescent="0.4">
      <c r="B4" s="3" t="s">
        <v>1478</v>
      </c>
      <c r="C4" s="4"/>
      <c r="D4" s="5">
        <v>1474</v>
      </c>
      <c r="E4" s="6">
        <v>813</v>
      </c>
      <c r="F4" s="6">
        <v>638</v>
      </c>
      <c r="G4" s="7">
        <v>23</v>
      </c>
    </row>
    <row r="5" spans="2:7" x14ac:dyDescent="0.4">
      <c r="B5" s="8"/>
      <c r="C5" s="9"/>
      <c r="D5" s="19">
        <v>100</v>
      </c>
      <c r="E5" s="11">
        <v>55.156037991858888</v>
      </c>
      <c r="F5" s="11">
        <v>43.283582089552233</v>
      </c>
      <c r="G5" s="12">
        <v>1.5603799185888738</v>
      </c>
    </row>
    <row r="6" spans="2:7" x14ac:dyDescent="0.4">
      <c r="B6" s="13" t="s">
        <v>1485</v>
      </c>
      <c r="C6" s="14" t="s">
        <v>1493</v>
      </c>
      <c r="D6" s="15">
        <v>231</v>
      </c>
      <c r="E6" s="16">
        <v>134</v>
      </c>
      <c r="F6" s="16">
        <v>97</v>
      </c>
      <c r="G6" s="17">
        <v>0</v>
      </c>
    </row>
    <row r="7" spans="2:7" x14ac:dyDescent="0.4">
      <c r="B7" s="18"/>
      <c r="C7" s="9"/>
      <c r="D7" s="10">
        <v>100</v>
      </c>
      <c r="E7" s="11">
        <v>58.00865800865801</v>
      </c>
      <c r="F7" s="11">
        <v>41.99134199134199</v>
      </c>
      <c r="G7" s="12">
        <v>0</v>
      </c>
    </row>
    <row r="8" spans="2:7" x14ac:dyDescent="0.4">
      <c r="B8" s="18"/>
      <c r="C8" s="14" t="s">
        <v>1494</v>
      </c>
      <c r="D8" s="15">
        <v>189</v>
      </c>
      <c r="E8" s="16">
        <v>114</v>
      </c>
      <c r="F8" s="16">
        <v>73</v>
      </c>
      <c r="G8" s="17">
        <v>2</v>
      </c>
    </row>
    <row r="9" spans="2:7" x14ac:dyDescent="0.4">
      <c r="B9" s="18"/>
      <c r="C9" s="9"/>
      <c r="D9" s="10">
        <v>100</v>
      </c>
      <c r="E9" s="11">
        <v>60.317460317460316</v>
      </c>
      <c r="F9" s="11">
        <v>38.62433862433862</v>
      </c>
      <c r="G9" s="12">
        <v>1.0582010582010581</v>
      </c>
    </row>
    <row r="10" spans="2:7" x14ac:dyDescent="0.4">
      <c r="B10" s="18"/>
      <c r="C10" s="14" t="s">
        <v>1481</v>
      </c>
      <c r="D10" s="15">
        <v>251</v>
      </c>
      <c r="E10" s="16">
        <v>150</v>
      </c>
      <c r="F10" s="16">
        <v>99</v>
      </c>
      <c r="G10" s="17">
        <v>2</v>
      </c>
    </row>
    <row r="11" spans="2:7" x14ac:dyDescent="0.4">
      <c r="B11" s="18"/>
      <c r="C11" s="9"/>
      <c r="D11" s="10">
        <v>100.00000000000001</v>
      </c>
      <c r="E11" s="11">
        <v>59.760956175298809</v>
      </c>
      <c r="F11" s="11">
        <v>39.442231075697208</v>
      </c>
      <c r="G11" s="12">
        <v>0.79681274900398402</v>
      </c>
    </row>
    <row r="12" spans="2:7" x14ac:dyDescent="0.4">
      <c r="B12" s="18"/>
      <c r="C12" s="14" t="s">
        <v>1480</v>
      </c>
      <c r="D12" s="15">
        <v>142</v>
      </c>
      <c r="E12" s="16">
        <v>84</v>
      </c>
      <c r="F12" s="16">
        <v>58</v>
      </c>
      <c r="G12" s="17">
        <v>0</v>
      </c>
    </row>
    <row r="13" spans="2:7" x14ac:dyDescent="0.4">
      <c r="B13" s="18"/>
      <c r="C13" s="9"/>
      <c r="D13" s="10">
        <v>100</v>
      </c>
      <c r="E13" s="11">
        <v>59.154929577464785</v>
      </c>
      <c r="F13" s="11">
        <v>40.845070422535215</v>
      </c>
      <c r="G13" s="12">
        <v>0</v>
      </c>
    </row>
    <row r="14" spans="2:7" x14ac:dyDescent="0.4">
      <c r="B14" s="18"/>
      <c r="C14" s="14" t="s">
        <v>1495</v>
      </c>
      <c r="D14" s="15">
        <v>154</v>
      </c>
      <c r="E14" s="16">
        <v>71</v>
      </c>
      <c r="F14" s="16">
        <v>83</v>
      </c>
      <c r="G14" s="17">
        <v>0</v>
      </c>
    </row>
    <row r="15" spans="2:7" x14ac:dyDescent="0.4">
      <c r="B15" s="18"/>
      <c r="C15" s="9"/>
      <c r="D15" s="10">
        <v>100</v>
      </c>
      <c r="E15" s="11">
        <v>46.103896103896105</v>
      </c>
      <c r="F15" s="11">
        <v>53.896103896103895</v>
      </c>
      <c r="G15" s="12">
        <v>0</v>
      </c>
    </row>
    <row r="16" spans="2:7" x14ac:dyDescent="0.4">
      <c r="B16" s="18"/>
      <c r="C16" s="14" t="s">
        <v>1496</v>
      </c>
      <c r="D16" s="15">
        <v>106</v>
      </c>
      <c r="E16" s="16">
        <v>46</v>
      </c>
      <c r="F16" s="16">
        <v>60</v>
      </c>
      <c r="G16" s="17">
        <v>0</v>
      </c>
    </row>
    <row r="17" spans="2:7" x14ac:dyDescent="0.4">
      <c r="B17" s="18"/>
      <c r="C17" s="9"/>
      <c r="D17" s="10">
        <v>100</v>
      </c>
      <c r="E17" s="11">
        <v>43.39622641509434</v>
      </c>
      <c r="F17" s="11">
        <v>56.60377358490566</v>
      </c>
      <c r="G17" s="12">
        <v>0</v>
      </c>
    </row>
    <row r="18" spans="2:7" x14ac:dyDescent="0.4">
      <c r="B18" s="18"/>
      <c r="C18" s="14" t="s">
        <v>1482</v>
      </c>
      <c r="D18" s="15">
        <v>170</v>
      </c>
      <c r="E18" s="16">
        <v>91</v>
      </c>
      <c r="F18" s="16">
        <v>79</v>
      </c>
      <c r="G18" s="17">
        <v>0</v>
      </c>
    </row>
    <row r="19" spans="2:7" x14ac:dyDescent="0.4">
      <c r="B19" s="18"/>
      <c r="C19" s="9"/>
      <c r="D19" s="10">
        <v>100</v>
      </c>
      <c r="E19" s="11">
        <v>53.529411764705884</v>
      </c>
      <c r="F19" s="11">
        <v>46.470588235294116</v>
      </c>
      <c r="G19" s="12">
        <v>0</v>
      </c>
    </row>
    <row r="20" spans="2:7" x14ac:dyDescent="0.4">
      <c r="B20" s="18"/>
      <c r="C20" s="14" t="s">
        <v>1483</v>
      </c>
      <c r="D20" s="15">
        <v>85</v>
      </c>
      <c r="E20" s="16">
        <v>42</v>
      </c>
      <c r="F20" s="16">
        <v>43</v>
      </c>
      <c r="G20" s="17">
        <v>0</v>
      </c>
    </row>
    <row r="21" spans="2:7" x14ac:dyDescent="0.4">
      <c r="B21" s="18"/>
      <c r="C21" s="9"/>
      <c r="D21" s="10">
        <v>100</v>
      </c>
      <c r="E21" s="11">
        <v>49.411764705882355</v>
      </c>
      <c r="F21" s="11">
        <v>50.588235294117645</v>
      </c>
      <c r="G21" s="12">
        <v>0</v>
      </c>
    </row>
    <row r="22" spans="2:7" x14ac:dyDescent="0.4">
      <c r="B22" s="18"/>
      <c r="C22" s="14" t="s">
        <v>1484</v>
      </c>
      <c r="D22" s="15">
        <v>117</v>
      </c>
      <c r="E22" s="16">
        <v>74</v>
      </c>
      <c r="F22" s="16">
        <v>43</v>
      </c>
      <c r="G22" s="17">
        <v>0</v>
      </c>
    </row>
    <row r="23" spans="2:7" x14ac:dyDescent="0.4">
      <c r="B23" s="18"/>
      <c r="C23" s="9"/>
      <c r="D23" s="10">
        <v>100</v>
      </c>
      <c r="E23" s="11">
        <v>63.247863247863243</v>
      </c>
      <c r="F23" s="11">
        <v>36.752136752136757</v>
      </c>
      <c r="G23" s="12">
        <v>0</v>
      </c>
    </row>
    <row r="24" spans="2:7" x14ac:dyDescent="0.4">
      <c r="B24" s="18"/>
      <c r="C24" s="14" t="s">
        <v>1479</v>
      </c>
      <c r="D24" s="15">
        <v>29</v>
      </c>
      <c r="E24" s="16">
        <v>7</v>
      </c>
      <c r="F24" s="16">
        <v>3</v>
      </c>
      <c r="G24" s="17">
        <v>19</v>
      </c>
    </row>
    <row r="25" spans="2:7" x14ac:dyDescent="0.4">
      <c r="B25" s="20"/>
      <c r="C25" s="21"/>
      <c r="D25" s="22">
        <v>100</v>
      </c>
      <c r="E25" s="23">
        <v>24.137931034482758</v>
      </c>
      <c r="F25" s="23">
        <v>10.344827586206897</v>
      </c>
      <c r="G25" s="24">
        <v>65.517241379310349</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E2:G2"/>
    <mergeCell ref="B2:C3"/>
    <mergeCell ref="D2:D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AAE3-289A-4317-A215-E23CAEF8EC78}">
  <dimension ref="B1:K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11" x14ac:dyDescent="0.4">
      <c r="E1" t="s">
        <v>1509</v>
      </c>
    </row>
    <row r="2" spans="2:11" ht="72" customHeight="1" x14ac:dyDescent="0.4">
      <c r="B2" s="26"/>
      <c r="C2" s="27"/>
      <c r="D2" s="28" t="s">
        <v>1478</v>
      </c>
      <c r="E2" s="29" t="s">
        <v>1510</v>
      </c>
      <c r="F2" s="30"/>
      <c r="G2" s="30"/>
      <c r="H2" s="30"/>
      <c r="I2" s="30"/>
      <c r="J2" s="27"/>
      <c r="K2" s="31"/>
    </row>
    <row r="3" spans="2:11" ht="107.25" customHeight="1" x14ac:dyDescent="0.4">
      <c r="B3" s="32"/>
      <c r="C3" s="33"/>
      <c r="D3" s="34"/>
      <c r="E3" s="35" t="s">
        <v>1511</v>
      </c>
      <c r="F3" s="35" t="s">
        <v>1512</v>
      </c>
      <c r="G3" s="35" t="s">
        <v>1513</v>
      </c>
      <c r="H3" s="35" t="s">
        <v>1514</v>
      </c>
      <c r="I3" s="35" t="s">
        <v>1516</v>
      </c>
      <c r="J3" s="35" t="s">
        <v>1515</v>
      </c>
      <c r="K3" s="36" t="s">
        <v>1517</v>
      </c>
    </row>
    <row r="4" spans="2:11" x14ac:dyDescent="0.4">
      <c r="B4" s="3" t="s">
        <v>1478</v>
      </c>
      <c r="C4" s="4"/>
      <c r="D4" s="5">
        <v>813</v>
      </c>
      <c r="E4" s="6">
        <v>58</v>
      </c>
      <c r="F4" s="6">
        <v>398</v>
      </c>
      <c r="G4" s="6">
        <v>87</v>
      </c>
      <c r="H4" s="6">
        <v>14</v>
      </c>
      <c r="I4" s="6">
        <v>120</v>
      </c>
      <c r="J4" s="6">
        <v>101</v>
      </c>
      <c r="K4" s="7">
        <v>35</v>
      </c>
    </row>
    <row r="5" spans="2:11" x14ac:dyDescent="0.4">
      <c r="B5" s="8"/>
      <c r="C5" s="9"/>
      <c r="D5" s="19">
        <v>99.999999999999986</v>
      </c>
      <c r="E5" s="11">
        <v>7.1340713407134073</v>
      </c>
      <c r="F5" s="11">
        <v>48.954489544895445</v>
      </c>
      <c r="G5" s="11">
        <v>10.701107011070111</v>
      </c>
      <c r="H5" s="11">
        <v>1.7220172201722017</v>
      </c>
      <c r="I5" s="11">
        <v>14.760147601476014</v>
      </c>
      <c r="J5" s="11">
        <v>12.423124231242312</v>
      </c>
      <c r="K5" s="11">
        <v>4.3050430504305046</v>
      </c>
    </row>
    <row r="6" spans="2:11" x14ac:dyDescent="0.4">
      <c r="B6" s="13" t="s">
        <v>1485</v>
      </c>
      <c r="C6" s="14" t="s">
        <v>1493</v>
      </c>
      <c r="D6" s="15">
        <v>134</v>
      </c>
      <c r="E6" s="16">
        <v>16</v>
      </c>
      <c r="F6" s="16">
        <v>65</v>
      </c>
      <c r="G6" s="16">
        <v>11</v>
      </c>
      <c r="H6" s="16">
        <v>1</v>
      </c>
      <c r="I6" s="16">
        <v>15</v>
      </c>
      <c r="J6" s="16">
        <v>19</v>
      </c>
      <c r="K6" s="25">
        <v>7</v>
      </c>
    </row>
    <row r="7" spans="2:11" x14ac:dyDescent="0.4">
      <c r="B7" s="18"/>
      <c r="C7" s="9"/>
      <c r="D7" s="10">
        <v>100.00000000000001</v>
      </c>
      <c r="E7" s="11">
        <v>11.940298507462686</v>
      </c>
      <c r="F7" s="11">
        <v>48.507462686567166</v>
      </c>
      <c r="G7" s="11">
        <v>8.2089552238805972</v>
      </c>
      <c r="H7" s="11">
        <v>0.74626865671641784</v>
      </c>
      <c r="I7" s="11">
        <v>11.194029850746269</v>
      </c>
      <c r="J7" s="11">
        <v>14.17910447761194</v>
      </c>
      <c r="K7" s="11">
        <v>5.2238805970149249</v>
      </c>
    </row>
    <row r="8" spans="2:11" x14ac:dyDescent="0.4">
      <c r="B8" s="18"/>
      <c r="C8" s="14" t="s">
        <v>1494</v>
      </c>
      <c r="D8" s="15">
        <v>114</v>
      </c>
      <c r="E8" s="16">
        <v>8</v>
      </c>
      <c r="F8" s="16">
        <v>66</v>
      </c>
      <c r="G8" s="16">
        <v>15</v>
      </c>
      <c r="H8" s="16">
        <v>0</v>
      </c>
      <c r="I8" s="16">
        <v>17</v>
      </c>
      <c r="J8" s="16">
        <v>4</v>
      </c>
      <c r="K8" s="25">
        <v>4</v>
      </c>
    </row>
    <row r="9" spans="2:11" x14ac:dyDescent="0.4">
      <c r="B9" s="18"/>
      <c r="C9" s="9"/>
      <c r="D9" s="10">
        <v>100</v>
      </c>
      <c r="E9" s="11">
        <v>7.0175438596491224</v>
      </c>
      <c r="F9" s="11">
        <v>57.894736842105267</v>
      </c>
      <c r="G9" s="11">
        <v>13.157894736842104</v>
      </c>
      <c r="H9" s="11">
        <v>0</v>
      </c>
      <c r="I9" s="11">
        <v>14.912280701754385</v>
      </c>
      <c r="J9" s="11">
        <v>3.5087719298245612</v>
      </c>
      <c r="K9" s="11">
        <v>3.5087719298245612</v>
      </c>
    </row>
    <row r="10" spans="2:11" x14ac:dyDescent="0.4">
      <c r="B10" s="18"/>
      <c r="C10" s="14" t="s">
        <v>1481</v>
      </c>
      <c r="D10" s="15">
        <v>150</v>
      </c>
      <c r="E10" s="16">
        <v>9</v>
      </c>
      <c r="F10" s="16">
        <v>71</v>
      </c>
      <c r="G10" s="16">
        <v>19</v>
      </c>
      <c r="H10" s="16">
        <v>2</v>
      </c>
      <c r="I10" s="16">
        <v>31</v>
      </c>
      <c r="J10" s="16">
        <v>12</v>
      </c>
      <c r="K10" s="25">
        <v>6</v>
      </c>
    </row>
    <row r="11" spans="2:11" x14ac:dyDescent="0.4">
      <c r="B11" s="18"/>
      <c r="C11" s="9"/>
      <c r="D11" s="10">
        <v>100</v>
      </c>
      <c r="E11" s="11">
        <v>6</v>
      </c>
      <c r="F11" s="11">
        <v>47.333333333333336</v>
      </c>
      <c r="G11" s="11">
        <v>12.666666666666668</v>
      </c>
      <c r="H11" s="11">
        <v>1.3333333333333335</v>
      </c>
      <c r="I11" s="11">
        <v>20.666666666666668</v>
      </c>
      <c r="J11" s="11">
        <v>8</v>
      </c>
      <c r="K11" s="11">
        <v>4</v>
      </c>
    </row>
    <row r="12" spans="2:11" x14ac:dyDescent="0.4">
      <c r="B12" s="18"/>
      <c r="C12" s="14" t="s">
        <v>1480</v>
      </c>
      <c r="D12" s="15">
        <v>84</v>
      </c>
      <c r="E12" s="16">
        <v>3</v>
      </c>
      <c r="F12" s="16">
        <v>43</v>
      </c>
      <c r="G12" s="16">
        <v>6</v>
      </c>
      <c r="H12" s="16">
        <v>4</v>
      </c>
      <c r="I12" s="16">
        <v>13</v>
      </c>
      <c r="J12" s="16">
        <v>11</v>
      </c>
      <c r="K12" s="25">
        <v>4</v>
      </c>
    </row>
    <row r="13" spans="2:11" x14ac:dyDescent="0.4">
      <c r="B13" s="18"/>
      <c r="C13" s="9"/>
      <c r="D13" s="10">
        <v>100</v>
      </c>
      <c r="E13" s="11">
        <v>3.5714285714285712</v>
      </c>
      <c r="F13" s="11">
        <v>51.19047619047619</v>
      </c>
      <c r="G13" s="11">
        <v>7.1428571428571423</v>
      </c>
      <c r="H13" s="11">
        <v>4.7619047619047619</v>
      </c>
      <c r="I13" s="11">
        <v>15.476190476190476</v>
      </c>
      <c r="J13" s="11">
        <v>13.095238095238097</v>
      </c>
      <c r="K13" s="11">
        <v>4.7619047619047619</v>
      </c>
    </row>
    <row r="14" spans="2:11" x14ac:dyDescent="0.4">
      <c r="B14" s="18"/>
      <c r="C14" s="14" t="s">
        <v>1495</v>
      </c>
      <c r="D14" s="15">
        <v>71</v>
      </c>
      <c r="E14" s="16">
        <v>4</v>
      </c>
      <c r="F14" s="16">
        <v>32</v>
      </c>
      <c r="G14" s="16">
        <v>9</v>
      </c>
      <c r="H14" s="16">
        <v>1</v>
      </c>
      <c r="I14" s="16">
        <v>12</v>
      </c>
      <c r="J14" s="16">
        <v>11</v>
      </c>
      <c r="K14" s="25">
        <v>2</v>
      </c>
    </row>
    <row r="15" spans="2:11" x14ac:dyDescent="0.4">
      <c r="B15" s="18"/>
      <c r="C15" s="9"/>
      <c r="D15" s="10">
        <v>100.00000000000001</v>
      </c>
      <c r="E15" s="11">
        <v>5.6338028169014089</v>
      </c>
      <c r="F15" s="11">
        <v>45.070422535211272</v>
      </c>
      <c r="G15" s="11">
        <v>12.676056338028168</v>
      </c>
      <c r="H15" s="11">
        <v>1.4084507042253522</v>
      </c>
      <c r="I15" s="11">
        <v>16.901408450704224</v>
      </c>
      <c r="J15" s="11">
        <v>15.492957746478872</v>
      </c>
      <c r="K15" s="11">
        <v>2.8169014084507045</v>
      </c>
    </row>
    <row r="16" spans="2:11" x14ac:dyDescent="0.4">
      <c r="B16" s="18"/>
      <c r="C16" s="14" t="s">
        <v>1496</v>
      </c>
      <c r="D16" s="15">
        <v>46</v>
      </c>
      <c r="E16" s="16">
        <v>0</v>
      </c>
      <c r="F16" s="16">
        <v>27</v>
      </c>
      <c r="G16" s="16">
        <v>4</v>
      </c>
      <c r="H16" s="16">
        <v>2</v>
      </c>
      <c r="I16" s="16">
        <v>5</v>
      </c>
      <c r="J16" s="16">
        <v>8</v>
      </c>
      <c r="K16" s="25">
        <v>0</v>
      </c>
    </row>
    <row r="17" spans="2:11" x14ac:dyDescent="0.4">
      <c r="B17" s="18"/>
      <c r="C17" s="9"/>
      <c r="D17" s="10">
        <v>100</v>
      </c>
      <c r="E17" s="11">
        <v>0</v>
      </c>
      <c r="F17" s="11">
        <v>58.695652173913047</v>
      </c>
      <c r="G17" s="11">
        <v>8.695652173913043</v>
      </c>
      <c r="H17" s="11">
        <v>4.3478260869565215</v>
      </c>
      <c r="I17" s="11">
        <v>10.869565217391305</v>
      </c>
      <c r="J17" s="11">
        <v>17.391304347826086</v>
      </c>
      <c r="K17" s="11">
        <v>0</v>
      </c>
    </row>
    <row r="18" spans="2:11" x14ac:dyDescent="0.4">
      <c r="B18" s="18"/>
      <c r="C18" s="14" t="s">
        <v>1482</v>
      </c>
      <c r="D18" s="15">
        <v>91</v>
      </c>
      <c r="E18" s="16">
        <v>11</v>
      </c>
      <c r="F18" s="16">
        <v>48</v>
      </c>
      <c r="G18" s="16">
        <v>7</v>
      </c>
      <c r="H18" s="16">
        <v>1</v>
      </c>
      <c r="I18" s="16">
        <v>8</v>
      </c>
      <c r="J18" s="16">
        <v>13</v>
      </c>
      <c r="K18" s="25">
        <v>3</v>
      </c>
    </row>
    <row r="19" spans="2:11" x14ac:dyDescent="0.4">
      <c r="B19" s="18"/>
      <c r="C19" s="9"/>
      <c r="D19" s="10">
        <v>100</v>
      </c>
      <c r="E19" s="11">
        <v>12.087912087912088</v>
      </c>
      <c r="F19" s="11">
        <v>52.747252747252752</v>
      </c>
      <c r="G19" s="11">
        <v>7.6923076923076925</v>
      </c>
      <c r="H19" s="11">
        <v>1.098901098901099</v>
      </c>
      <c r="I19" s="11">
        <v>8.791208791208792</v>
      </c>
      <c r="J19" s="11">
        <v>14.285714285714285</v>
      </c>
      <c r="K19" s="11">
        <v>3.296703296703297</v>
      </c>
    </row>
    <row r="20" spans="2:11" x14ac:dyDescent="0.4">
      <c r="B20" s="18"/>
      <c r="C20" s="14" t="s">
        <v>1483</v>
      </c>
      <c r="D20" s="15">
        <v>42</v>
      </c>
      <c r="E20" s="16">
        <v>4</v>
      </c>
      <c r="F20" s="16">
        <v>21</v>
      </c>
      <c r="G20" s="16">
        <v>7</v>
      </c>
      <c r="H20" s="16">
        <v>0</v>
      </c>
      <c r="I20" s="16">
        <v>1</v>
      </c>
      <c r="J20" s="16">
        <v>6</v>
      </c>
      <c r="K20" s="25">
        <v>3</v>
      </c>
    </row>
    <row r="21" spans="2:11" x14ac:dyDescent="0.4">
      <c r="B21" s="18"/>
      <c r="C21" s="9"/>
      <c r="D21" s="10">
        <v>100</v>
      </c>
      <c r="E21" s="11">
        <v>9.5238095238095237</v>
      </c>
      <c r="F21" s="11">
        <v>50</v>
      </c>
      <c r="G21" s="11">
        <v>16.666666666666664</v>
      </c>
      <c r="H21" s="11">
        <v>0</v>
      </c>
      <c r="I21" s="11">
        <v>2.3809523809523809</v>
      </c>
      <c r="J21" s="11">
        <v>14.285714285714285</v>
      </c>
      <c r="K21" s="11">
        <v>7.1428571428571423</v>
      </c>
    </row>
    <row r="22" spans="2:11" x14ac:dyDescent="0.4">
      <c r="B22" s="18"/>
      <c r="C22" s="14" t="s">
        <v>1484</v>
      </c>
      <c r="D22" s="15">
        <v>74</v>
      </c>
      <c r="E22" s="16">
        <v>3</v>
      </c>
      <c r="F22" s="16">
        <v>23</v>
      </c>
      <c r="G22" s="16">
        <v>7</v>
      </c>
      <c r="H22" s="16">
        <v>3</v>
      </c>
      <c r="I22" s="16">
        <v>18</v>
      </c>
      <c r="J22" s="16">
        <v>15</v>
      </c>
      <c r="K22" s="25">
        <v>5</v>
      </c>
    </row>
    <row r="23" spans="2:11" x14ac:dyDescent="0.4">
      <c r="B23" s="18"/>
      <c r="C23" s="9"/>
      <c r="D23" s="10">
        <v>100.00000000000001</v>
      </c>
      <c r="E23" s="11">
        <v>4.0540540540540544</v>
      </c>
      <c r="F23" s="11">
        <v>31.081081081081081</v>
      </c>
      <c r="G23" s="11">
        <v>9.4594594594594597</v>
      </c>
      <c r="H23" s="11">
        <v>4.0540540540540544</v>
      </c>
      <c r="I23" s="11">
        <v>24.324324324324326</v>
      </c>
      <c r="J23" s="11">
        <v>20.27027027027027</v>
      </c>
      <c r="K23" s="11">
        <v>6.756756756756757</v>
      </c>
    </row>
    <row r="24" spans="2:11" x14ac:dyDescent="0.4">
      <c r="B24" s="18"/>
      <c r="C24" s="14" t="s">
        <v>1479</v>
      </c>
      <c r="D24" s="15">
        <v>7</v>
      </c>
      <c r="E24" s="16">
        <v>0</v>
      </c>
      <c r="F24" s="16">
        <v>2</v>
      </c>
      <c r="G24" s="16">
        <v>2</v>
      </c>
      <c r="H24" s="16">
        <v>0</v>
      </c>
      <c r="I24" s="16">
        <v>0</v>
      </c>
      <c r="J24" s="16">
        <v>2</v>
      </c>
      <c r="K24" s="25">
        <v>1</v>
      </c>
    </row>
    <row r="25" spans="2:11" x14ac:dyDescent="0.4">
      <c r="B25" s="20"/>
      <c r="C25" s="21"/>
      <c r="D25" s="22">
        <v>100</v>
      </c>
      <c r="E25" s="23">
        <v>0</v>
      </c>
      <c r="F25" s="23">
        <v>28.571428571428569</v>
      </c>
      <c r="G25" s="23">
        <v>28.571428571428569</v>
      </c>
      <c r="H25" s="23">
        <v>0</v>
      </c>
      <c r="I25" s="23">
        <v>0</v>
      </c>
      <c r="J25" s="23">
        <v>28.571428571428569</v>
      </c>
      <c r="K25" s="24">
        <v>14.285714285714285</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D2:D3"/>
    <mergeCell ref="E2:K2"/>
    <mergeCell ref="B2:C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86F5-7E3A-49E9-A0FF-8D2D73D1B50E}">
  <dimension ref="B1:K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11" x14ac:dyDescent="0.4">
      <c r="E1" t="s">
        <v>1518</v>
      </c>
    </row>
    <row r="2" spans="2:11" ht="72" customHeight="1" x14ac:dyDescent="0.4">
      <c r="B2" s="26"/>
      <c r="C2" s="27"/>
      <c r="D2" s="28" t="s">
        <v>1478</v>
      </c>
      <c r="E2" s="29" t="s">
        <v>1610</v>
      </c>
      <c r="F2" s="30"/>
      <c r="G2" s="30"/>
      <c r="H2" s="30"/>
      <c r="I2" s="30"/>
      <c r="J2" s="27"/>
      <c r="K2" s="31"/>
    </row>
    <row r="3" spans="2:11" ht="107.25" customHeight="1" x14ac:dyDescent="0.4">
      <c r="B3" s="32"/>
      <c r="C3" s="33"/>
      <c r="D3" s="34"/>
      <c r="E3" s="35" t="s">
        <v>1519</v>
      </c>
      <c r="F3" s="35" t="s">
        <v>1520</v>
      </c>
      <c r="G3" s="35" t="s">
        <v>1523</v>
      </c>
      <c r="H3" s="35" t="s">
        <v>1521</v>
      </c>
      <c r="I3" s="35" t="s">
        <v>1522</v>
      </c>
      <c r="J3" s="35" t="s">
        <v>1515</v>
      </c>
      <c r="K3" s="36" t="s">
        <v>1517</v>
      </c>
    </row>
    <row r="4" spans="2:11" x14ac:dyDescent="0.4">
      <c r="B4" s="3" t="s">
        <v>1478</v>
      </c>
      <c r="C4" s="4"/>
      <c r="D4" s="5">
        <v>638</v>
      </c>
      <c r="E4" s="6">
        <v>103</v>
      </c>
      <c r="F4" s="6">
        <v>166</v>
      </c>
      <c r="G4" s="6">
        <v>93</v>
      </c>
      <c r="H4" s="6">
        <v>84</v>
      </c>
      <c r="I4" s="6">
        <v>9</v>
      </c>
      <c r="J4" s="6">
        <v>102</v>
      </c>
      <c r="K4" s="7">
        <v>81</v>
      </c>
    </row>
    <row r="5" spans="2:11" x14ac:dyDescent="0.4">
      <c r="B5" s="8"/>
      <c r="C5" s="9"/>
      <c r="D5" s="19">
        <v>99.999999999999986</v>
      </c>
      <c r="E5" s="11">
        <v>16.144200626959247</v>
      </c>
      <c r="F5" s="11">
        <v>26.01880877742947</v>
      </c>
      <c r="G5" s="11">
        <v>14.576802507836991</v>
      </c>
      <c r="H5" s="11">
        <v>13.166144200626958</v>
      </c>
      <c r="I5" s="11">
        <v>1.4106583072100314</v>
      </c>
      <c r="J5" s="11">
        <v>15.987460815047022</v>
      </c>
      <c r="K5" s="11">
        <v>12.695924764890282</v>
      </c>
    </row>
    <row r="6" spans="2:11" x14ac:dyDescent="0.4">
      <c r="B6" s="13" t="s">
        <v>1485</v>
      </c>
      <c r="C6" s="14" t="s">
        <v>1493</v>
      </c>
      <c r="D6" s="15">
        <v>97</v>
      </c>
      <c r="E6" s="16">
        <v>14</v>
      </c>
      <c r="F6" s="16">
        <v>28</v>
      </c>
      <c r="G6" s="16">
        <v>8</v>
      </c>
      <c r="H6" s="16">
        <v>11</v>
      </c>
      <c r="I6" s="16">
        <v>0</v>
      </c>
      <c r="J6" s="16">
        <v>18</v>
      </c>
      <c r="K6" s="25">
        <v>18</v>
      </c>
    </row>
    <row r="7" spans="2:11" x14ac:dyDescent="0.4">
      <c r="B7" s="18"/>
      <c r="C7" s="9"/>
      <c r="D7" s="10">
        <v>100</v>
      </c>
      <c r="E7" s="11">
        <v>14.432989690721648</v>
      </c>
      <c r="F7" s="11">
        <v>28.865979381443296</v>
      </c>
      <c r="G7" s="11">
        <v>8.2474226804123703</v>
      </c>
      <c r="H7" s="11">
        <v>11.340206185567011</v>
      </c>
      <c r="I7" s="11">
        <v>0</v>
      </c>
      <c r="J7" s="11">
        <v>18.556701030927837</v>
      </c>
      <c r="K7" s="11">
        <v>18.556701030927837</v>
      </c>
    </row>
    <row r="8" spans="2:11" x14ac:dyDescent="0.4">
      <c r="B8" s="18"/>
      <c r="C8" s="14" t="s">
        <v>1494</v>
      </c>
      <c r="D8" s="15">
        <v>73</v>
      </c>
      <c r="E8" s="16">
        <v>9</v>
      </c>
      <c r="F8" s="16">
        <v>21</v>
      </c>
      <c r="G8" s="16">
        <v>9</v>
      </c>
      <c r="H8" s="16">
        <v>12</v>
      </c>
      <c r="I8" s="16">
        <v>0</v>
      </c>
      <c r="J8" s="16">
        <v>13</v>
      </c>
      <c r="K8" s="25">
        <v>9</v>
      </c>
    </row>
    <row r="9" spans="2:11" x14ac:dyDescent="0.4">
      <c r="B9" s="18"/>
      <c r="C9" s="9"/>
      <c r="D9" s="10">
        <v>99.999999999999986</v>
      </c>
      <c r="E9" s="11">
        <v>12.328767123287671</v>
      </c>
      <c r="F9" s="11">
        <v>28.767123287671232</v>
      </c>
      <c r="G9" s="11">
        <v>12.328767123287671</v>
      </c>
      <c r="H9" s="11">
        <v>16.43835616438356</v>
      </c>
      <c r="I9" s="11">
        <v>0</v>
      </c>
      <c r="J9" s="11">
        <v>17.80821917808219</v>
      </c>
      <c r="K9" s="11">
        <v>12.328767123287671</v>
      </c>
    </row>
    <row r="10" spans="2:11" x14ac:dyDescent="0.4">
      <c r="B10" s="18"/>
      <c r="C10" s="14" t="s">
        <v>1481</v>
      </c>
      <c r="D10" s="15">
        <v>99</v>
      </c>
      <c r="E10" s="16">
        <v>17</v>
      </c>
      <c r="F10" s="16">
        <v>28</v>
      </c>
      <c r="G10" s="16">
        <v>10</v>
      </c>
      <c r="H10" s="16">
        <v>15</v>
      </c>
      <c r="I10" s="16">
        <v>1</v>
      </c>
      <c r="J10" s="16">
        <v>16</v>
      </c>
      <c r="K10" s="25">
        <v>12</v>
      </c>
    </row>
    <row r="11" spans="2:11" x14ac:dyDescent="0.4">
      <c r="B11" s="18"/>
      <c r="C11" s="9"/>
      <c r="D11" s="10">
        <v>100.00000000000001</v>
      </c>
      <c r="E11" s="11">
        <v>17.171717171717169</v>
      </c>
      <c r="F11" s="11">
        <v>28.28282828282828</v>
      </c>
      <c r="G11" s="11">
        <v>10.1010101010101</v>
      </c>
      <c r="H11" s="11">
        <v>15.151515151515152</v>
      </c>
      <c r="I11" s="11">
        <v>1.0101010101010102</v>
      </c>
      <c r="J11" s="11">
        <v>16.161616161616163</v>
      </c>
      <c r="K11" s="11">
        <v>12.121212121212121</v>
      </c>
    </row>
    <row r="12" spans="2:11" x14ac:dyDescent="0.4">
      <c r="B12" s="18"/>
      <c r="C12" s="14" t="s">
        <v>1480</v>
      </c>
      <c r="D12" s="15">
        <v>58</v>
      </c>
      <c r="E12" s="16">
        <v>8</v>
      </c>
      <c r="F12" s="16">
        <v>13</v>
      </c>
      <c r="G12" s="16">
        <v>7</v>
      </c>
      <c r="H12" s="16">
        <v>10</v>
      </c>
      <c r="I12" s="16">
        <v>1</v>
      </c>
      <c r="J12" s="16">
        <v>8</v>
      </c>
      <c r="K12" s="25">
        <v>11</v>
      </c>
    </row>
    <row r="13" spans="2:11" x14ac:dyDescent="0.4">
      <c r="B13" s="18"/>
      <c r="C13" s="9"/>
      <c r="D13" s="10">
        <v>100</v>
      </c>
      <c r="E13" s="11">
        <v>13.793103448275861</v>
      </c>
      <c r="F13" s="11">
        <v>22.413793103448278</v>
      </c>
      <c r="G13" s="11">
        <v>12.068965517241379</v>
      </c>
      <c r="H13" s="11">
        <v>17.241379310344829</v>
      </c>
      <c r="I13" s="11">
        <v>1.7241379310344827</v>
      </c>
      <c r="J13" s="11">
        <v>13.793103448275861</v>
      </c>
      <c r="K13" s="11">
        <v>18.96551724137931</v>
      </c>
    </row>
    <row r="14" spans="2:11" x14ac:dyDescent="0.4">
      <c r="B14" s="18"/>
      <c r="C14" s="14" t="s">
        <v>1495</v>
      </c>
      <c r="D14" s="15">
        <v>83</v>
      </c>
      <c r="E14" s="16">
        <v>16</v>
      </c>
      <c r="F14" s="16">
        <v>19</v>
      </c>
      <c r="G14" s="16">
        <v>14</v>
      </c>
      <c r="H14" s="16">
        <v>10</v>
      </c>
      <c r="I14" s="16">
        <v>0</v>
      </c>
      <c r="J14" s="16">
        <v>17</v>
      </c>
      <c r="K14" s="25">
        <v>7</v>
      </c>
    </row>
    <row r="15" spans="2:11" x14ac:dyDescent="0.4">
      <c r="B15" s="18"/>
      <c r="C15" s="9"/>
      <c r="D15" s="10">
        <v>100</v>
      </c>
      <c r="E15" s="11">
        <v>19.277108433734941</v>
      </c>
      <c r="F15" s="11">
        <v>22.891566265060241</v>
      </c>
      <c r="G15" s="11">
        <v>16.867469879518072</v>
      </c>
      <c r="H15" s="11">
        <v>12.048192771084338</v>
      </c>
      <c r="I15" s="11">
        <v>0</v>
      </c>
      <c r="J15" s="11">
        <v>20.481927710843372</v>
      </c>
      <c r="K15" s="11">
        <v>8.4337349397590362</v>
      </c>
    </row>
    <row r="16" spans="2:11" x14ac:dyDescent="0.4">
      <c r="B16" s="18"/>
      <c r="C16" s="14" t="s">
        <v>1496</v>
      </c>
      <c r="D16" s="15">
        <v>60</v>
      </c>
      <c r="E16" s="16">
        <v>13</v>
      </c>
      <c r="F16" s="16">
        <v>15</v>
      </c>
      <c r="G16" s="16">
        <v>15</v>
      </c>
      <c r="H16" s="16">
        <v>5</v>
      </c>
      <c r="I16" s="16">
        <v>3</v>
      </c>
      <c r="J16" s="16">
        <v>4</v>
      </c>
      <c r="K16" s="25">
        <v>5</v>
      </c>
    </row>
    <row r="17" spans="2:11" x14ac:dyDescent="0.4">
      <c r="B17" s="18"/>
      <c r="C17" s="9"/>
      <c r="D17" s="10">
        <v>100</v>
      </c>
      <c r="E17" s="11">
        <v>21.666666666666668</v>
      </c>
      <c r="F17" s="11">
        <v>25</v>
      </c>
      <c r="G17" s="11">
        <v>25</v>
      </c>
      <c r="H17" s="11">
        <v>8.3333333333333321</v>
      </c>
      <c r="I17" s="11">
        <v>5</v>
      </c>
      <c r="J17" s="11">
        <v>6.666666666666667</v>
      </c>
      <c r="K17" s="11">
        <v>8.3333333333333321</v>
      </c>
    </row>
    <row r="18" spans="2:11" x14ac:dyDescent="0.4">
      <c r="B18" s="18"/>
      <c r="C18" s="14" t="s">
        <v>1482</v>
      </c>
      <c r="D18" s="15">
        <v>79</v>
      </c>
      <c r="E18" s="16">
        <v>10</v>
      </c>
      <c r="F18" s="16">
        <v>22</v>
      </c>
      <c r="G18" s="16">
        <v>15</v>
      </c>
      <c r="H18" s="16">
        <v>8</v>
      </c>
      <c r="I18" s="16">
        <v>4</v>
      </c>
      <c r="J18" s="16">
        <v>13</v>
      </c>
      <c r="K18" s="25">
        <v>7</v>
      </c>
    </row>
    <row r="19" spans="2:11" x14ac:dyDescent="0.4">
      <c r="B19" s="18"/>
      <c r="C19" s="9"/>
      <c r="D19" s="10">
        <v>100</v>
      </c>
      <c r="E19" s="11">
        <v>12.658227848101266</v>
      </c>
      <c r="F19" s="11">
        <v>27.848101265822784</v>
      </c>
      <c r="G19" s="11">
        <v>18.9873417721519</v>
      </c>
      <c r="H19" s="11">
        <v>10.126582278481013</v>
      </c>
      <c r="I19" s="11">
        <v>5.0632911392405067</v>
      </c>
      <c r="J19" s="11">
        <v>16.455696202531644</v>
      </c>
      <c r="K19" s="11">
        <v>8.8607594936708853</v>
      </c>
    </row>
    <row r="20" spans="2:11" x14ac:dyDescent="0.4">
      <c r="B20" s="18"/>
      <c r="C20" s="14" t="s">
        <v>1483</v>
      </c>
      <c r="D20" s="15">
        <v>43</v>
      </c>
      <c r="E20" s="16">
        <v>5</v>
      </c>
      <c r="F20" s="16">
        <v>8</v>
      </c>
      <c r="G20" s="16">
        <v>9</v>
      </c>
      <c r="H20" s="16">
        <v>3</v>
      </c>
      <c r="I20" s="16">
        <v>0</v>
      </c>
      <c r="J20" s="16">
        <v>10</v>
      </c>
      <c r="K20" s="25">
        <v>8</v>
      </c>
    </row>
    <row r="21" spans="2:11" x14ac:dyDescent="0.4">
      <c r="B21" s="18"/>
      <c r="C21" s="9"/>
      <c r="D21" s="10">
        <v>100</v>
      </c>
      <c r="E21" s="11">
        <v>11.627906976744185</v>
      </c>
      <c r="F21" s="11">
        <v>18.604651162790699</v>
      </c>
      <c r="G21" s="11">
        <v>20.930232558139537</v>
      </c>
      <c r="H21" s="11">
        <v>6.9767441860465116</v>
      </c>
      <c r="I21" s="11">
        <v>0</v>
      </c>
      <c r="J21" s="11">
        <v>23.255813953488371</v>
      </c>
      <c r="K21" s="11">
        <v>18.604651162790699</v>
      </c>
    </row>
    <row r="22" spans="2:11" x14ac:dyDescent="0.4">
      <c r="B22" s="18"/>
      <c r="C22" s="14" t="s">
        <v>1484</v>
      </c>
      <c r="D22" s="15">
        <v>43</v>
      </c>
      <c r="E22" s="16">
        <v>11</v>
      </c>
      <c r="F22" s="16">
        <v>11</v>
      </c>
      <c r="G22" s="16">
        <v>4</v>
      </c>
      <c r="H22" s="16">
        <v>10</v>
      </c>
      <c r="I22" s="16">
        <v>0</v>
      </c>
      <c r="J22" s="16">
        <v>3</v>
      </c>
      <c r="K22" s="25">
        <v>4</v>
      </c>
    </row>
    <row r="23" spans="2:11" x14ac:dyDescent="0.4">
      <c r="B23" s="18"/>
      <c r="C23" s="9"/>
      <c r="D23" s="10">
        <v>100.00000000000001</v>
      </c>
      <c r="E23" s="11">
        <v>25.581395348837212</v>
      </c>
      <c r="F23" s="11">
        <v>25.581395348837212</v>
      </c>
      <c r="G23" s="11">
        <v>9.3023255813953494</v>
      </c>
      <c r="H23" s="11">
        <v>23.255813953488371</v>
      </c>
      <c r="I23" s="11">
        <v>0</v>
      </c>
      <c r="J23" s="11">
        <v>6.9767441860465116</v>
      </c>
      <c r="K23" s="11">
        <v>9.3023255813953494</v>
      </c>
    </row>
    <row r="24" spans="2:11" x14ac:dyDescent="0.4">
      <c r="B24" s="18"/>
      <c r="C24" s="14" t="s">
        <v>1479</v>
      </c>
      <c r="D24" s="15">
        <v>3</v>
      </c>
      <c r="E24" s="16">
        <v>0</v>
      </c>
      <c r="F24" s="16">
        <v>1</v>
      </c>
      <c r="G24" s="16">
        <v>2</v>
      </c>
      <c r="H24" s="16">
        <v>0</v>
      </c>
      <c r="I24" s="16">
        <v>0</v>
      </c>
      <c r="J24" s="16">
        <v>0</v>
      </c>
      <c r="K24" s="25">
        <v>0</v>
      </c>
    </row>
    <row r="25" spans="2:11" x14ac:dyDescent="0.4">
      <c r="B25" s="20"/>
      <c r="C25" s="21"/>
      <c r="D25" s="22">
        <v>99.999999999999986</v>
      </c>
      <c r="E25" s="23">
        <v>0</v>
      </c>
      <c r="F25" s="23">
        <v>33.333333333333329</v>
      </c>
      <c r="G25" s="23">
        <v>66.666666666666657</v>
      </c>
      <c r="H25" s="23">
        <v>0</v>
      </c>
      <c r="I25" s="23">
        <v>0</v>
      </c>
      <c r="J25" s="23">
        <v>0</v>
      </c>
      <c r="K25" s="24">
        <v>0</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D2:D3"/>
    <mergeCell ref="E2:K2"/>
    <mergeCell ref="B2:C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B120-DC9B-4010-8580-49A44021818B}">
  <dimension ref="B1:V25"/>
  <sheetViews>
    <sheetView zoomScale="88" workbookViewId="0">
      <pane xSplit="3" ySplit="3" topLeftCell="D4" activePane="bottomRight" state="frozen"/>
      <selection activeCell="C12" sqref="C12:C13"/>
      <selection pane="topRight" activeCell="C12" sqref="C12:C13"/>
      <selection pane="bottomLeft" activeCell="C12" sqref="C12:C13"/>
      <selection pane="bottomRight" activeCell="C12" sqref="C12:C13"/>
    </sheetView>
  </sheetViews>
  <sheetFormatPr defaultRowHeight="18.75" x14ac:dyDescent="0.4"/>
  <cols>
    <col min="3" max="3" width="36.875" customWidth="1"/>
  </cols>
  <sheetData>
    <row r="1" spans="2:22" x14ac:dyDescent="0.4">
      <c r="E1" t="s">
        <v>1542</v>
      </c>
    </row>
    <row r="2" spans="2:22" ht="72" customHeight="1" x14ac:dyDescent="0.4">
      <c r="B2" s="26"/>
      <c r="C2" s="27"/>
      <c r="D2" s="28" t="s">
        <v>1478</v>
      </c>
      <c r="E2" s="29" t="s">
        <v>1544</v>
      </c>
      <c r="F2" s="30"/>
      <c r="G2" s="30"/>
      <c r="H2" s="30"/>
      <c r="I2" s="30"/>
      <c r="J2" s="27"/>
      <c r="K2" s="27"/>
      <c r="L2" s="27"/>
      <c r="M2" s="27"/>
      <c r="N2" s="27"/>
      <c r="O2" s="27"/>
      <c r="P2" s="27"/>
      <c r="Q2" s="27"/>
      <c r="R2" s="27"/>
      <c r="S2" s="27"/>
      <c r="T2" s="27"/>
      <c r="U2" s="27"/>
      <c r="V2" s="31"/>
    </row>
    <row r="3" spans="2:22" ht="107.25" customHeight="1" x14ac:dyDescent="0.4">
      <c r="B3" s="32"/>
      <c r="C3" s="33"/>
      <c r="D3" s="34"/>
      <c r="E3" s="35" t="s">
        <v>1524</v>
      </c>
      <c r="F3" s="35" t="s">
        <v>1525</v>
      </c>
      <c r="G3" s="35" t="s">
        <v>1526</v>
      </c>
      <c r="H3" s="35" t="s">
        <v>1527</v>
      </c>
      <c r="I3" s="35" t="s">
        <v>1528</v>
      </c>
      <c r="J3" s="35" t="s">
        <v>1529</v>
      </c>
      <c r="K3" s="35" t="s">
        <v>1530</v>
      </c>
      <c r="L3" s="35" t="s">
        <v>1531</v>
      </c>
      <c r="M3" s="35" t="s">
        <v>1532</v>
      </c>
      <c r="N3" s="35" t="s">
        <v>1533</v>
      </c>
      <c r="O3" s="35" t="s">
        <v>1534</v>
      </c>
      <c r="P3" s="35" t="s">
        <v>1535</v>
      </c>
      <c r="Q3" s="35" t="s">
        <v>1536</v>
      </c>
      <c r="R3" s="35" t="s">
        <v>1537</v>
      </c>
      <c r="S3" s="35" t="s">
        <v>1538</v>
      </c>
      <c r="T3" s="35" t="s">
        <v>1539</v>
      </c>
      <c r="U3" s="35" t="s">
        <v>1540</v>
      </c>
      <c r="V3" s="36" t="s">
        <v>1541</v>
      </c>
    </row>
    <row r="4" spans="2:22" x14ac:dyDescent="0.4">
      <c r="B4" s="3" t="s">
        <v>1478</v>
      </c>
      <c r="C4" s="4"/>
      <c r="D4" s="5">
        <v>3803</v>
      </c>
      <c r="E4" s="6">
        <v>301</v>
      </c>
      <c r="F4" s="6">
        <v>210</v>
      </c>
      <c r="G4" s="6">
        <v>436</v>
      </c>
      <c r="H4" s="6">
        <v>665</v>
      </c>
      <c r="I4" s="6">
        <v>163</v>
      </c>
      <c r="J4" s="6">
        <v>349</v>
      </c>
      <c r="K4" s="6">
        <v>227</v>
      </c>
      <c r="L4" s="6">
        <v>126</v>
      </c>
      <c r="M4" s="6">
        <v>90</v>
      </c>
      <c r="N4" s="6">
        <v>95</v>
      </c>
      <c r="O4" s="6">
        <v>55</v>
      </c>
      <c r="P4" s="6">
        <v>252</v>
      </c>
      <c r="Q4" s="6">
        <v>13</v>
      </c>
      <c r="R4" s="6">
        <v>92</v>
      </c>
      <c r="S4" s="6">
        <v>370</v>
      </c>
      <c r="T4" s="6">
        <v>140</v>
      </c>
      <c r="U4" s="6">
        <v>58</v>
      </c>
      <c r="V4" s="7">
        <v>161</v>
      </c>
    </row>
    <row r="5" spans="2:22" x14ac:dyDescent="0.4">
      <c r="B5" s="8"/>
      <c r="C5" s="9"/>
      <c r="D5" s="19">
        <v>100</v>
      </c>
      <c r="E5" s="11">
        <v>7.9148041020247168</v>
      </c>
      <c r="F5" s="11">
        <v>5.5219563502498028</v>
      </c>
      <c r="G5" s="11">
        <v>11.464633184328161</v>
      </c>
      <c r="H5" s="11">
        <v>17.486195109124374</v>
      </c>
      <c r="I5" s="11">
        <v>4.2860899290034187</v>
      </c>
      <c r="J5" s="11">
        <v>9.1769655535103869</v>
      </c>
      <c r="K5" s="11">
        <v>5.9689718643176439</v>
      </c>
      <c r="L5" s="11">
        <v>3.3131738101498818</v>
      </c>
      <c r="M5" s="11">
        <v>2.3665527215356299</v>
      </c>
      <c r="N5" s="11">
        <v>2.4980278727320537</v>
      </c>
      <c r="O5" s="11">
        <v>1.4462266631606626</v>
      </c>
      <c r="P5" s="11">
        <v>6.6263476202997635</v>
      </c>
      <c r="Q5" s="11">
        <v>0.3418353931107021</v>
      </c>
      <c r="R5" s="11">
        <v>2.4191427820141995</v>
      </c>
      <c r="S5" s="11">
        <v>9.7291611885353664</v>
      </c>
      <c r="T5" s="11">
        <v>3.6813042334998687</v>
      </c>
      <c r="U5" s="11">
        <v>1.5251117538785168</v>
      </c>
      <c r="V5" s="12">
        <v>4.2334998685248486</v>
      </c>
    </row>
    <row r="6" spans="2:22" x14ac:dyDescent="0.4">
      <c r="B6" s="13" t="s">
        <v>1485</v>
      </c>
      <c r="C6" s="14" t="s">
        <v>1493</v>
      </c>
      <c r="D6" s="15">
        <v>606</v>
      </c>
      <c r="E6" s="16">
        <v>50</v>
      </c>
      <c r="F6" s="16">
        <v>38</v>
      </c>
      <c r="G6" s="16">
        <v>74</v>
      </c>
      <c r="H6" s="16">
        <v>119</v>
      </c>
      <c r="I6" s="16">
        <v>21</v>
      </c>
      <c r="J6" s="16">
        <v>54</v>
      </c>
      <c r="K6" s="16">
        <v>26</v>
      </c>
      <c r="L6" s="16">
        <v>21</v>
      </c>
      <c r="M6" s="16">
        <v>13</v>
      </c>
      <c r="N6" s="16">
        <v>9</v>
      </c>
      <c r="O6" s="16">
        <v>8</v>
      </c>
      <c r="P6" s="16">
        <v>45</v>
      </c>
      <c r="Q6" s="16">
        <v>0</v>
      </c>
      <c r="R6" s="16">
        <v>17</v>
      </c>
      <c r="S6" s="16">
        <v>59</v>
      </c>
      <c r="T6" s="16">
        <v>20</v>
      </c>
      <c r="U6" s="16">
        <v>6</v>
      </c>
      <c r="V6" s="17">
        <v>26</v>
      </c>
    </row>
    <row r="7" spans="2:22" x14ac:dyDescent="0.4">
      <c r="B7" s="18"/>
      <c r="C7" s="9"/>
      <c r="D7" s="10">
        <v>100</v>
      </c>
      <c r="E7" s="11">
        <v>8.2508250825082499</v>
      </c>
      <c r="F7" s="11">
        <v>6.2706270627062706</v>
      </c>
      <c r="G7" s="11">
        <v>12.211221122112212</v>
      </c>
      <c r="H7" s="11">
        <v>19.636963696369637</v>
      </c>
      <c r="I7" s="11">
        <v>3.4653465346534658</v>
      </c>
      <c r="J7" s="11">
        <v>8.9108910891089099</v>
      </c>
      <c r="K7" s="11">
        <v>4.2904290429042904</v>
      </c>
      <c r="L7" s="11">
        <v>3.4653465346534658</v>
      </c>
      <c r="M7" s="11">
        <v>2.1452145214521452</v>
      </c>
      <c r="N7" s="11">
        <v>1.4851485148514851</v>
      </c>
      <c r="O7" s="11">
        <v>1.3201320132013201</v>
      </c>
      <c r="P7" s="11">
        <v>7.4257425742574252</v>
      </c>
      <c r="Q7" s="11">
        <v>0</v>
      </c>
      <c r="R7" s="11">
        <v>2.8052805280528053</v>
      </c>
      <c r="S7" s="11">
        <v>9.7359735973597363</v>
      </c>
      <c r="T7" s="11">
        <v>3.3003300330032999</v>
      </c>
      <c r="U7" s="11">
        <v>0.99009900990099009</v>
      </c>
      <c r="V7" s="12">
        <v>4.2904290429042904</v>
      </c>
    </row>
    <row r="8" spans="2:22" x14ac:dyDescent="0.4">
      <c r="B8" s="18"/>
      <c r="C8" s="14" t="s">
        <v>1494</v>
      </c>
      <c r="D8" s="15">
        <v>482</v>
      </c>
      <c r="E8" s="16">
        <v>30</v>
      </c>
      <c r="F8" s="16">
        <v>23</v>
      </c>
      <c r="G8" s="16">
        <v>48</v>
      </c>
      <c r="H8" s="16">
        <v>84</v>
      </c>
      <c r="I8" s="16">
        <v>23</v>
      </c>
      <c r="J8" s="16">
        <v>43</v>
      </c>
      <c r="K8" s="16">
        <v>29</v>
      </c>
      <c r="L8" s="16">
        <v>23</v>
      </c>
      <c r="M8" s="16">
        <v>17</v>
      </c>
      <c r="N8" s="16">
        <v>10</v>
      </c>
      <c r="O8" s="16">
        <v>11</v>
      </c>
      <c r="P8" s="16">
        <v>35</v>
      </c>
      <c r="Q8" s="16">
        <v>0</v>
      </c>
      <c r="R8" s="16">
        <v>21</v>
      </c>
      <c r="S8" s="16">
        <v>42</v>
      </c>
      <c r="T8" s="16">
        <v>20</v>
      </c>
      <c r="U8" s="16">
        <v>6</v>
      </c>
      <c r="V8" s="17">
        <v>17</v>
      </c>
    </row>
    <row r="9" spans="2:22" x14ac:dyDescent="0.4">
      <c r="B9" s="18"/>
      <c r="C9" s="9"/>
      <c r="D9" s="10">
        <v>99.999999999999986</v>
      </c>
      <c r="E9" s="11">
        <v>6.2240663900414939</v>
      </c>
      <c r="F9" s="11">
        <v>4.7717842323651452</v>
      </c>
      <c r="G9" s="11">
        <v>9.9585062240663902</v>
      </c>
      <c r="H9" s="11">
        <v>17.427385892116181</v>
      </c>
      <c r="I9" s="11">
        <v>4.7717842323651452</v>
      </c>
      <c r="J9" s="11">
        <v>8.9211618257261414</v>
      </c>
      <c r="K9" s="11">
        <v>6.0165975103734439</v>
      </c>
      <c r="L9" s="11">
        <v>4.7717842323651452</v>
      </c>
      <c r="M9" s="11">
        <v>3.5269709543568464</v>
      </c>
      <c r="N9" s="11">
        <v>2.0746887966804977</v>
      </c>
      <c r="O9" s="11">
        <v>2.2821576763485476</v>
      </c>
      <c r="P9" s="11">
        <v>7.2614107883817436</v>
      </c>
      <c r="Q9" s="11">
        <v>0</v>
      </c>
      <c r="R9" s="11">
        <v>4.3568464730290453</v>
      </c>
      <c r="S9" s="11">
        <v>8.7136929460580905</v>
      </c>
      <c r="T9" s="11">
        <v>4.1493775933609953</v>
      </c>
      <c r="U9" s="11">
        <v>1.2448132780082988</v>
      </c>
      <c r="V9" s="12">
        <v>3.5269709543568464</v>
      </c>
    </row>
    <row r="10" spans="2:22" x14ac:dyDescent="0.4">
      <c r="B10" s="18"/>
      <c r="C10" s="14" t="s">
        <v>1481</v>
      </c>
      <c r="D10" s="15">
        <v>670</v>
      </c>
      <c r="E10" s="16">
        <v>40</v>
      </c>
      <c r="F10" s="16">
        <v>33</v>
      </c>
      <c r="G10" s="16">
        <v>68</v>
      </c>
      <c r="H10" s="16">
        <v>117</v>
      </c>
      <c r="I10" s="16">
        <v>22</v>
      </c>
      <c r="J10" s="16">
        <v>63</v>
      </c>
      <c r="K10" s="16">
        <v>43</v>
      </c>
      <c r="L10" s="16">
        <v>22</v>
      </c>
      <c r="M10" s="16">
        <v>20</v>
      </c>
      <c r="N10" s="16">
        <v>25</v>
      </c>
      <c r="O10" s="16">
        <v>12</v>
      </c>
      <c r="P10" s="16">
        <v>56</v>
      </c>
      <c r="Q10" s="16">
        <v>7</v>
      </c>
      <c r="R10" s="16">
        <v>15</v>
      </c>
      <c r="S10" s="16">
        <v>64</v>
      </c>
      <c r="T10" s="16">
        <v>24</v>
      </c>
      <c r="U10" s="16">
        <v>12</v>
      </c>
      <c r="V10" s="17">
        <v>27</v>
      </c>
    </row>
    <row r="11" spans="2:22" x14ac:dyDescent="0.4">
      <c r="B11" s="18"/>
      <c r="C11" s="9"/>
      <c r="D11" s="10">
        <v>100.00000000000003</v>
      </c>
      <c r="E11" s="11">
        <v>5.9701492537313428</v>
      </c>
      <c r="F11" s="11">
        <v>4.9253731343283587</v>
      </c>
      <c r="G11" s="11">
        <v>10.149253731343283</v>
      </c>
      <c r="H11" s="11">
        <v>17.46268656716418</v>
      </c>
      <c r="I11" s="11">
        <v>3.2835820895522385</v>
      </c>
      <c r="J11" s="11">
        <v>9.4029850746268657</v>
      </c>
      <c r="K11" s="11">
        <v>6.4179104477611935</v>
      </c>
      <c r="L11" s="11">
        <v>3.2835820895522385</v>
      </c>
      <c r="M11" s="11">
        <v>2.9850746268656714</v>
      </c>
      <c r="N11" s="11">
        <v>3.7313432835820892</v>
      </c>
      <c r="O11" s="11">
        <v>1.791044776119403</v>
      </c>
      <c r="P11" s="11">
        <v>8.3582089552238816</v>
      </c>
      <c r="Q11" s="11">
        <v>1.0447761194029852</v>
      </c>
      <c r="R11" s="11">
        <v>2.2388059701492535</v>
      </c>
      <c r="S11" s="11">
        <v>9.5522388059701502</v>
      </c>
      <c r="T11" s="11">
        <v>3.5820895522388061</v>
      </c>
      <c r="U11" s="11">
        <v>1.791044776119403</v>
      </c>
      <c r="V11" s="12">
        <v>4.0298507462686564</v>
      </c>
    </row>
    <row r="12" spans="2:22" x14ac:dyDescent="0.4">
      <c r="B12" s="18"/>
      <c r="C12" s="14" t="s">
        <v>1480</v>
      </c>
      <c r="D12" s="15">
        <v>379</v>
      </c>
      <c r="E12" s="16">
        <v>26</v>
      </c>
      <c r="F12" s="16">
        <v>27</v>
      </c>
      <c r="G12" s="16">
        <v>55</v>
      </c>
      <c r="H12" s="16">
        <v>67</v>
      </c>
      <c r="I12" s="16">
        <v>15</v>
      </c>
      <c r="J12" s="16">
        <v>34</v>
      </c>
      <c r="K12" s="16">
        <v>18</v>
      </c>
      <c r="L12" s="16">
        <v>13</v>
      </c>
      <c r="M12" s="16">
        <v>7</v>
      </c>
      <c r="N12" s="16">
        <v>8</v>
      </c>
      <c r="O12" s="16">
        <v>5</v>
      </c>
      <c r="P12" s="16">
        <v>28</v>
      </c>
      <c r="Q12" s="16">
        <v>0</v>
      </c>
      <c r="R12" s="16">
        <v>4</v>
      </c>
      <c r="S12" s="16">
        <v>30</v>
      </c>
      <c r="T12" s="16">
        <v>18</v>
      </c>
      <c r="U12" s="16">
        <v>6</v>
      </c>
      <c r="V12" s="17">
        <v>18</v>
      </c>
    </row>
    <row r="13" spans="2:22" x14ac:dyDescent="0.4">
      <c r="B13" s="18"/>
      <c r="C13" s="9"/>
      <c r="D13" s="10">
        <v>99.999999999999986</v>
      </c>
      <c r="E13" s="11">
        <v>6.8601583113456464</v>
      </c>
      <c r="F13" s="11">
        <v>7.1240105540897103</v>
      </c>
      <c r="G13" s="11">
        <v>14.511873350923482</v>
      </c>
      <c r="H13" s="11">
        <v>17.678100263852244</v>
      </c>
      <c r="I13" s="11">
        <v>3.9577836411609502</v>
      </c>
      <c r="J13" s="11">
        <v>8.9709762532981525</v>
      </c>
      <c r="K13" s="11">
        <v>4.7493403693931393</v>
      </c>
      <c r="L13" s="11">
        <v>3.4300791556728232</v>
      </c>
      <c r="M13" s="11">
        <v>1.8469656992084433</v>
      </c>
      <c r="N13" s="11">
        <v>2.1108179419525066</v>
      </c>
      <c r="O13" s="11">
        <v>1.3192612137203166</v>
      </c>
      <c r="P13" s="11">
        <v>7.3878627968337733</v>
      </c>
      <c r="Q13" s="11">
        <v>0</v>
      </c>
      <c r="R13" s="11">
        <v>1.0554089709762533</v>
      </c>
      <c r="S13" s="11">
        <v>7.9155672823219003</v>
      </c>
      <c r="T13" s="11">
        <v>4.7493403693931393</v>
      </c>
      <c r="U13" s="11">
        <v>1.5831134564643801</v>
      </c>
      <c r="V13" s="12">
        <v>4.7493403693931393</v>
      </c>
    </row>
    <row r="14" spans="2:22" x14ac:dyDescent="0.4">
      <c r="B14" s="18"/>
      <c r="C14" s="14" t="s">
        <v>1495</v>
      </c>
      <c r="D14" s="15">
        <v>392</v>
      </c>
      <c r="E14" s="16">
        <v>32</v>
      </c>
      <c r="F14" s="16">
        <v>24</v>
      </c>
      <c r="G14" s="16">
        <v>46</v>
      </c>
      <c r="H14" s="16">
        <v>56</v>
      </c>
      <c r="I14" s="16">
        <v>20</v>
      </c>
      <c r="J14" s="16">
        <v>33</v>
      </c>
      <c r="K14" s="16">
        <v>29</v>
      </c>
      <c r="L14" s="16">
        <v>12</v>
      </c>
      <c r="M14" s="16">
        <v>9</v>
      </c>
      <c r="N14" s="16">
        <v>11</v>
      </c>
      <c r="O14" s="16">
        <v>5</v>
      </c>
      <c r="P14" s="16">
        <v>26</v>
      </c>
      <c r="Q14" s="16">
        <v>1</v>
      </c>
      <c r="R14" s="16">
        <v>7</v>
      </c>
      <c r="S14" s="16">
        <v>38</v>
      </c>
      <c r="T14" s="16">
        <v>12</v>
      </c>
      <c r="U14" s="16">
        <v>9</v>
      </c>
      <c r="V14" s="17">
        <v>22</v>
      </c>
    </row>
    <row r="15" spans="2:22" x14ac:dyDescent="0.4">
      <c r="B15" s="18"/>
      <c r="C15" s="9"/>
      <c r="D15" s="10">
        <v>100</v>
      </c>
      <c r="E15" s="11">
        <v>8.1632653061224492</v>
      </c>
      <c r="F15" s="11">
        <v>6.1224489795918364</v>
      </c>
      <c r="G15" s="11">
        <v>11.73469387755102</v>
      </c>
      <c r="H15" s="11">
        <v>14.285714285714285</v>
      </c>
      <c r="I15" s="11">
        <v>5.1020408163265305</v>
      </c>
      <c r="J15" s="11">
        <v>8.4183673469387745</v>
      </c>
      <c r="K15" s="11">
        <v>7.3979591836734695</v>
      </c>
      <c r="L15" s="11">
        <v>3.0612244897959182</v>
      </c>
      <c r="M15" s="11">
        <v>2.295918367346939</v>
      </c>
      <c r="N15" s="11">
        <v>2.806122448979592</v>
      </c>
      <c r="O15" s="11">
        <v>1.2755102040816326</v>
      </c>
      <c r="P15" s="11">
        <v>6.6326530612244898</v>
      </c>
      <c r="Q15" s="11">
        <v>0.25510204081632654</v>
      </c>
      <c r="R15" s="11">
        <v>1.7857142857142856</v>
      </c>
      <c r="S15" s="11">
        <v>9.6938775510204085</v>
      </c>
      <c r="T15" s="11">
        <v>3.0612244897959182</v>
      </c>
      <c r="U15" s="11">
        <v>2.295918367346939</v>
      </c>
      <c r="V15" s="12">
        <v>5.6122448979591839</v>
      </c>
    </row>
    <row r="16" spans="2:22" x14ac:dyDescent="0.4">
      <c r="B16" s="18"/>
      <c r="C16" s="14" t="s">
        <v>1496</v>
      </c>
      <c r="D16" s="15">
        <v>275</v>
      </c>
      <c r="E16" s="16">
        <v>23</v>
      </c>
      <c r="F16" s="16">
        <v>19</v>
      </c>
      <c r="G16" s="16">
        <v>30</v>
      </c>
      <c r="H16" s="16">
        <v>47</v>
      </c>
      <c r="I16" s="16">
        <v>12</v>
      </c>
      <c r="J16" s="16">
        <v>23</v>
      </c>
      <c r="K16" s="16">
        <v>19</v>
      </c>
      <c r="L16" s="16">
        <v>4</v>
      </c>
      <c r="M16" s="16">
        <v>5</v>
      </c>
      <c r="N16" s="16">
        <v>11</v>
      </c>
      <c r="O16" s="16">
        <v>2</v>
      </c>
      <c r="P16" s="16">
        <v>13</v>
      </c>
      <c r="Q16" s="16">
        <v>0</v>
      </c>
      <c r="R16" s="16">
        <v>7</v>
      </c>
      <c r="S16" s="16">
        <v>24</v>
      </c>
      <c r="T16" s="16">
        <v>12</v>
      </c>
      <c r="U16" s="16">
        <v>9</v>
      </c>
      <c r="V16" s="17">
        <v>15</v>
      </c>
    </row>
    <row r="17" spans="2:22" x14ac:dyDescent="0.4">
      <c r="B17" s="18"/>
      <c r="C17" s="9"/>
      <c r="D17" s="10">
        <v>100</v>
      </c>
      <c r="E17" s="11">
        <v>8.3636363636363633</v>
      </c>
      <c r="F17" s="11">
        <v>6.9090909090909092</v>
      </c>
      <c r="G17" s="11">
        <v>10.909090909090908</v>
      </c>
      <c r="H17" s="11">
        <v>17.09090909090909</v>
      </c>
      <c r="I17" s="11">
        <v>4.3636363636363642</v>
      </c>
      <c r="J17" s="11">
        <v>8.3636363636363633</v>
      </c>
      <c r="K17" s="11">
        <v>6.9090909090909092</v>
      </c>
      <c r="L17" s="11">
        <v>1.4545454545454546</v>
      </c>
      <c r="M17" s="11">
        <v>1.8181818181818181</v>
      </c>
      <c r="N17" s="11">
        <v>4</v>
      </c>
      <c r="O17" s="11">
        <v>0.72727272727272729</v>
      </c>
      <c r="P17" s="11">
        <v>4.7272727272727275</v>
      </c>
      <c r="Q17" s="11">
        <v>0</v>
      </c>
      <c r="R17" s="11">
        <v>2.5454545454545454</v>
      </c>
      <c r="S17" s="11">
        <v>8.7272727272727284</v>
      </c>
      <c r="T17" s="11">
        <v>4.3636363636363642</v>
      </c>
      <c r="U17" s="11">
        <v>3.2727272727272729</v>
      </c>
      <c r="V17" s="12">
        <v>5.4545454545454541</v>
      </c>
    </row>
    <row r="18" spans="2:22" x14ac:dyDescent="0.4">
      <c r="B18" s="18"/>
      <c r="C18" s="14" t="s">
        <v>1482</v>
      </c>
      <c r="D18" s="15">
        <v>437</v>
      </c>
      <c r="E18" s="16">
        <v>47</v>
      </c>
      <c r="F18" s="16">
        <v>22</v>
      </c>
      <c r="G18" s="16">
        <v>44</v>
      </c>
      <c r="H18" s="16">
        <v>68</v>
      </c>
      <c r="I18" s="16">
        <v>15</v>
      </c>
      <c r="J18" s="16">
        <v>40</v>
      </c>
      <c r="K18" s="16">
        <v>36</v>
      </c>
      <c r="L18" s="16">
        <v>21</v>
      </c>
      <c r="M18" s="16">
        <v>8</v>
      </c>
      <c r="N18" s="16">
        <v>8</v>
      </c>
      <c r="O18" s="16">
        <v>5</v>
      </c>
      <c r="P18" s="16">
        <v>24</v>
      </c>
      <c r="Q18" s="16">
        <v>1</v>
      </c>
      <c r="R18" s="16">
        <v>9</v>
      </c>
      <c r="S18" s="16">
        <v>54</v>
      </c>
      <c r="T18" s="16">
        <v>10</v>
      </c>
      <c r="U18" s="16">
        <v>6</v>
      </c>
      <c r="V18" s="17">
        <v>19</v>
      </c>
    </row>
    <row r="19" spans="2:22" x14ac:dyDescent="0.4">
      <c r="B19" s="18"/>
      <c r="C19" s="9"/>
      <c r="D19" s="10">
        <v>99.999999999999972</v>
      </c>
      <c r="E19" s="11">
        <v>10.755148741418765</v>
      </c>
      <c r="F19" s="11">
        <v>5.0343249427917618</v>
      </c>
      <c r="G19" s="11">
        <v>10.068649885583524</v>
      </c>
      <c r="H19" s="11">
        <v>15.560640732265446</v>
      </c>
      <c r="I19" s="11">
        <v>3.4324942791762014</v>
      </c>
      <c r="J19" s="11">
        <v>9.1533180778032026</v>
      </c>
      <c r="K19" s="11">
        <v>8.2379862700228834</v>
      </c>
      <c r="L19" s="11">
        <v>4.805491990846682</v>
      </c>
      <c r="M19" s="11">
        <v>1.8306636155606408</v>
      </c>
      <c r="N19" s="11">
        <v>1.8306636155606408</v>
      </c>
      <c r="O19" s="11">
        <v>1.1441647597254003</v>
      </c>
      <c r="P19" s="11">
        <v>5.4919908466819223</v>
      </c>
      <c r="Q19" s="11">
        <v>0.2288329519450801</v>
      </c>
      <c r="R19" s="11">
        <v>2.0594965675057209</v>
      </c>
      <c r="S19" s="11">
        <v>12.356979405034325</v>
      </c>
      <c r="T19" s="11">
        <v>2.2883295194508007</v>
      </c>
      <c r="U19" s="11">
        <v>1.3729977116704806</v>
      </c>
      <c r="V19" s="12">
        <v>4.3478260869565215</v>
      </c>
    </row>
    <row r="20" spans="2:22" x14ac:dyDescent="0.4">
      <c r="B20" s="18"/>
      <c r="C20" s="14" t="s">
        <v>1483</v>
      </c>
      <c r="D20" s="15">
        <v>225</v>
      </c>
      <c r="E20" s="16">
        <v>22</v>
      </c>
      <c r="F20" s="16">
        <v>9</v>
      </c>
      <c r="G20" s="16">
        <v>27</v>
      </c>
      <c r="H20" s="16">
        <v>42</v>
      </c>
      <c r="I20" s="16">
        <v>11</v>
      </c>
      <c r="J20" s="16">
        <v>27</v>
      </c>
      <c r="K20" s="16">
        <v>13</v>
      </c>
      <c r="L20" s="16">
        <v>5</v>
      </c>
      <c r="M20" s="16">
        <v>6</v>
      </c>
      <c r="N20" s="16">
        <v>3</v>
      </c>
      <c r="O20" s="16">
        <v>4</v>
      </c>
      <c r="P20" s="16">
        <v>8</v>
      </c>
      <c r="Q20" s="16">
        <v>4</v>
      </c>
      <c r="R20" s="16">
        <v>5</v>
      </c>
      <c r="S20" s="16">
        <v>25</v>
      </c>
      <c r="T20" s="16">
        <v>9</v>
      </c>
      <c r="U20" s="16">
        <v>1</v>
      </c>
      <c r="V20" s="17">
        <v>4</v>
      </c>
    </row>
    <row r="21" spans="2:22" x14ac:dyDescent="0.4">
      <c r="B21" s="18"/>
      <c r="C21" s="9"/>
      <c r="D21" s="10">
        <v>99.999999999999986</v>
      </c>
      <c r="E21" s="11">
        <v>9.7777777777777786</v>
      </c>
      <c r="F21" s="11">
        <v>4</v>
      </c>
      <c r="G21" s="11">
        <v>12</v>
      </c>
      <c r="H21" s="11">
        <v>18.666666666666668</v>
      </c>
      <c r="I21" s="11">
        <v>4.8888888888888893</v>
      </c>
      <c r="J21" s="11">
        <v>12</v>
      </c>
      <c r="K21" s="11">
        <v>5.7777777777777777</v>
      </c>
      <c r="L21" s="11">
        <v>2.2222222222222223</v>
      </c>
      <c r="M21" s="11">
        <v>2.666666666666667</v>
      </c>
      <c r="N21" s="11">
        <v>1.3333333333333335</v>
      </c>
      <c r="O21" s="11">
        <v>1.7777777777777777</v>
      </c>
      <c r="P21" s="11">
        <v>3.5555555555555554</v>
      </c>
      <c r="Q21" s="11">
        <v>1.7777777777777777</v>
      </c>
      <c r="R21" s="11">
        <v>2.2222222222222223</v>
      </c>
      <c r="S21" s="11">
        <v>11.111111111111111</v>
      </c>
      <c r="T21" s="11">
        <v>4</v>
      </c>
      <c r="U21" s="11">
        <v>0.44444444444444442</v>
      </c>
      <c r="V21" s="12">
        <v>1.7777777777777777</v>
      </c>
    </row>
    <row r="22" spans="2:22" x14ac:dyDescent="0.4">
      <c r="B22" s="18"/>
      <c r="C22" s="14" t="s">
        <v>1484</v>
      </c>
      <c r="D22" s="15">
        <v>315</v>
      </c>
      <c r="E22" s="16">
        <v>27</v>
      </c>
      <c r="F22" s="16">
        <v>15</v>
      </c>
      <c r="G22" s="16">
        <v>41</v>
      </c>
      <c r="H22" s="16">
        <v>61</v>
      </c>
      <c r="I22" s="16">
        <v>22</v>
      </c>
      <c r="J22" s="16">
        <v>30</v>
      </c>
      <c r="K22" s="16">
        <v>14</v>
      </c>
      <c r="L22" s="16">
        <v>5</v>
      </c>
      <c r="M22" s="16">
        <v>4</v>
      </c>
      <c r="N22" s="16">
        <v>10</v>
      </c>
      <c r="O22" s="16">
        <v>3</v>
      </c>
      <c r="P22" s="16">
        <v>16</v>
      </c>
      <c r="Q22" s="16">
        <v>0</v>
      </c>
      <c r="R22" s="16">
        <v>6</v>
      </c>
      <c r="S22" s="16">
        <v>32</v>
      </c>
      <c r="T22" s="16">
        <v>13</v>
      </c>
      <c r="U22" s="16">
        <v>3</v>
      </c>
      <c r="V22" s="17">
        <v>13</v>
      </c>
    </row>
    <row r="23" spans="2:22" x14ac:dyDescent="0.4">
      <c r="B23" s="18"/>
      <c r="C23" s="9"/>
      <c r="D23" s="10">
        <v>99.999999999999986</v>
      </c>
      <c r="E23" s="11">
        <v>8.5714285714285712</v>
      </c>
      <c r="F23" s="11">
        <v>4.7619047619047619</v>
      </c>
      <c r="G23" s="11">
        <v>13.015873015873018</v>
      </c>
      <c r="H23" s="11">
        <v>19.365079365079367</v>
      </c>
      <c r="I23" s="11">
        <v>6.9841269841269842</v>
      </c>
      <c r="J23" s="11">
        <v>9.5238095238095237</v>
      </c>
      <c r="K23" s="11">
        <v>4.4444444444444446</v>
      </c>
      <c r="L23" s="11">
        <v>1.5873015873015872</v>
      </c>
      <c r="M23" s="11">
        <v>1.2698412698412698</v>
      </c>
      <c r="N23" s="11">
        <v>3.1746031746031744</v>
      </c>
      <c r="O23" s="11">
        <v>0.95238095238095244</v>
      </c>
      <c r="P23" s="11">
        <v>5.0793650793650791</v>
      </c>
      <c r="Q23" s="11">
        <v>0</v>
      </c>
      <c r="R23" s="11">
        <v>1.9047619047619049</v>
      </c>
      <c r="S23" s="11">
        <v>10.158730158730158</v>
      </c>
      <c r="T23" s="11">
        <v>4.1269841269841265</v>
      </c>
      <c r="U23" s="11">
        <v>0.95238095238095244</v>
      </c>
      <c r="V23" s="12">
        <v>4.1269841269841265</v>
      </c>
    </row>
    <row r="24" spans="2:22" x14ac:dyDescent="0.4">
      <c r="B24" s="18"/>
      <c r="C24" s="14" t="s">
        <v>1479</v>
      </c>
      <c r="D24" s="15">
        <v>22</v>
      </c>
      <c r="E24" s="16">
        <v>4</v>
      </c>
      <c r="F24" s="16">
        <v>0</v>
      </c>
      <c r="G24" s="16">
        <v>3</v>
      </c>
      <c r="H24" s="16">
        <v>4</v>
      </c>
      <c r="I24" s="16">
        <v>2</v>
      </c>
      <c r="J24" s="16">
        <v>2</v>
      </c>
      <c r="K24" s="16">
        <v>0</v>
      </c>
      <c r="L24" s="16">
        <v>0</v>
      </c>
      <c r="M24" s="16">
        <v>1</v>
      </c>
      <c r="N24" s="16">
        <v>0</v>
      </c>
      <c r="O24" s="16">
        <v>0</v>
      </c>
      <c r="P24" s="16">
        <v>1</v>
      </c>
      <c r="Q24" s="16">
        <v>0</v>
      </c>
      <c r="R24" s="16">
        <v>1</v>
      </c>
      <c r="S24" s="16">
        <v>2</v>
      </c>
      <c r="T24" s="16">
        <v>2</v>
      </c>
      <c r="U24" s="16">
        <v>0</v>
      </c>
      <c r="V24" s="17">
        <v>0</v>
      </c>
    </row>
    <row r="25" spans="2:22" x14ac:dyDescent="0.4">
      <c r="B25" s="20"/>
      <c r="C25" s="21"/>
      <c r="D25" s="22">
        <v>100.00000000000001</v>
      </c>
      <c r="E25" s="23">
        <v>18.181818181818183</v>
      </c>
      <c r="F25" s="23">
        <v>0</v>
      </c>
      <c r="G25" s="23">
        <v>13.636363636363635</v>
      </c>
      <c r="H25" s="23">
        <v>18.181818181818183</v>
      </c>
      <c r="I25" s="23">
        <v>9.0909090909090917</v>
      </c>
      <c r="J25" s="23">
        <v>9.0909090909090917</v>
      </c>
      <c r="K25" s="23">
        <v>0</v>
      </c>
      <c r="L25" s="23">
        <v>0</v>
      </c>
      <c r="M25" s="23">
        <v>4.5454545454545459</v>
      </c>
      <c r="N25" s="23">
        <v>0</v>
      </c>
      <c r="O25" s="23">
        <v>0</v>
      </c>
      <c r="P25" s="23">
        <v>4.5454545454545459</v>
      </c>
      <c r="Q25" s="23">
        <v>0</v>
      </c>
      <c r="R25" s="23">
        <v>4.5454545454545459</v>
      </c>
      <c r="S25" s="23">
        <v>9.0909090909090917</v>
      </c>
      <c r="T25" s="23">
        <v>9.0909090909090917</v>
      </c>
      <c r="U25" s="23">
        <v>0</v>
      </c>
      <c r="V25" s="24">
        <v>0</v>
      </c>
    </row>
  </sheetData>
  <mergeCells count="15">
    <mergeCell ref="C24:C25"/>
    <mergeCell ref="B6:B25"/>
    <mergeCell ref="C6:C7"/>
    <mergeCell ref="C8:C9"/>
    <mergeCell ref="C10:C11"/>
    <mergeCell ref="C12:C13"/>
    <mergeCell ref="C14:C15"/>
    <mergeCell ref="C16:C17"/>
    <mergeCell ref="C18:C19"/>
    <mergeCell ref="C20:C21"/>
    <mergeCell ref="C22:C23"/>
    <mergeCell ref="B4:C5"/>
    <mergeCell ref="E2:V2"/>
    <mergeCell ref="D2:D3"/>
    <mergeCell ref="B2:C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小学生・中学生アンケート元データ</vt:lpstr>
      <vt:lpstr>SDGs集計用</vt:lpstr>
      <vt:lpstr>クロス集計結果一覧</vt:lpstr>
      <vt:lpstr>住みやすさ</vt:lpstr>
      <vt:lpstr>誇りや愛着、親しみ</vt:lpstr>
      <vt:lpstr>居住意向</vt:lpstr>
      <vt:lpstr>住んでいたい理由</vt:lpstr>
      <vt:lpstr>住んでいたくない理由</vt:lpstr>
      <vt:lpstr>良いまちにするために大切なこと</vt:lpstr>
      <vt:lpstr>将来の三郷市</vt:lpstr>
      <vt:lpstr>今後力をいれていくこと</vt:lpstr>
      <vt:lpstr>SDGsの認知</vt:lpstr>
      <vt:lpstr>SDGsのに繋がる行動</vt:lpstr>
      <vt:lpstr>行動が繋がるSDGsのゴール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Ishimaru, Azusa/石丸 梓</dc:creator>
  <cp:lastModifiedBy>Ishimaru, Azusa/石丸 梓</cp:lastModifiedBy>
  <dcterms:created xsi:type="dcterms:W3CDTF">2025-02-17T04:36:32Z</dcterms:created>
  <dcterms:modified xsi:type="dcterms:W3CDTF">2025-02-17T06:58:34Z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2025-02-17T05:05:36Z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69667f98-d8ce-4216-b5b5-d21abd69fb7a</vt:lpwstr>
  </property>
  <property fmtid="{D5CDD505-2E9C-101B-9397-08002B2CF9AE}" pid="8" name="MSIP_Label_a7295cc1-d279-42ac-ab4d-3b0f4fece050_ContentBits">
    <vt:lpwstr>0</vt:lpwstr>
  </property>
</Properties>
</file>