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3 会計業務係\●年度共通\02　決算\04　経営比較分析表の策定及び公表\R6\02　提出\01　経営比較分析表の提出\"/>
    </mc:Choice>
  </mc:AlternateContent>
  <workbookProtection workbookAlgorithmName="SHA-512" workbookHashValue="sLmKwc3khvXMEgvCV6hflWFHB5FHOmAFD2l6lFWIdQn9D584h6XwLBRqk6k2znQ7YkrX/N4ljadvUFRRA3iKig==" workbookSaltValue="3TCDJQVo/SLIGcK4OFhRv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<sst xmlns="http://schemas.openxmlformats.org/spreadsheetml/2006/main" count="257" uniqueCount="115">
  <si>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</si>
  <si>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</si>
  <si>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</si>
  <si>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</si>
  <si>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</si>
  <si>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</si>
  <si>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</si>
  <si>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</si>
  <si>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</si>
  <si>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</si>
  <si>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</si>
  <si>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</si>
  <si>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</si>
  <si>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</si>
  <si>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</si>
  <si>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</si>
  <si>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</si>
  <si>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</si>
  <si>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</si>
  <si>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</si>
  <si>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</si>
  <si>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</si>
  <si>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</si>
  <si>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</si>
  <si>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</si>
  <si>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</si>
  <si>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</si>
  <si>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</si>
  <si>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</si>
  <si>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</si>
  <si>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</si>
  <si>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</si>
  <si>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</si>
  <si>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</si>
  <si>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</si>
  <si>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</si>
  <si>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</si>
  <si>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</si>
  <si>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</si>
  <si>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</si>
  <si>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</si>
  <si>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</si>
  <si>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</si>
  <si>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</si>
  <si>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</si>
  <si>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</si>
  <si>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</si>
  <si>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</si>
  <si>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</si>
  <si>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</si>
  <si>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</si>
  <si>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</si>
  <si>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</si>
  <si>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</si>
  <si>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</si>
  <si>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</si>
  <si>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</si>
  <si>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</si>
  <si>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</si>
  <si>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</si>
  <si>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</si>
  <si>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</si>
  <si>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</si>
  <si>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</si>
  <si>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</si>
  <si>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</si>
  <si>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</si>
  <si>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</si>
  <si>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</si>
  <si>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</si>
  <si>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</si>
  <si>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</si>
  <si>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</si>
  <si>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</si>
  <si>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</si>
  <si>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</si>
  <si>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</si>
  <si>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</si>
  <si>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</si>
  <si>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</si>
  <si>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</si>
  <si>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</si>
  <si>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</si>
  <si>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</si>
  <si>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</si>
  <si>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</si>
  <si>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</si>
  <si>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</si>
  <si>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</si>
  <si>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</si>
  <si>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</si>
  <si>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</si>
  <si>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</si>
  <si>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</si>
  <si>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</si>
  <si>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</si>
  <si>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三郷市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</si>
  <si>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</si>
  <si>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</si>
  <si>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</si>
  <si>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</si>
  <si>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</si>
  <si>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</si>
  <si>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</si>
  <si>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</si>
  <si>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</si>
  <si>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</si>
  <si>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</si>
  <si>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</si>
  <si>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</si>
  <si>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</si>
  <si>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</si>
  <si>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昨年度に引き続き、100％を上回って推移しており、経営の健全性・効率性が確保できています。一方、使用料で回収すべき経費の一部を一般会計からの繰入金等で賄っている状況のため、これらに依存しない収支構造の転換を図るべく、使用料の段階的な見直しや水洗化率の向上に努めていきます。
③流動比率
　改善傾向にありますが、類似団体及び全国平均を下回っています。当市では公共下水道整備が継続中であり、公共下水道整備に充てられた企業債が、流動負債の大部分を占めていることが主な要因となっています。当面の間は流動比率が100％を下回る見込みのため、短期的な債務に対する支払いには十分留意する必要があります。
④企業債残高対事業規模比率
　減少傾向であるものの、類似団体と比較して高い水準です。当市では公共下水道整備が継続中であることによる企業債残高の増加、及び類似団体よりも低い水準の使用料が要因と考えられます。今後は改築更新等の費用も増加し企業債残高の増加が予測されるため、使用料の段階的な見直しをしていく必要があります。
⑤経費回収率
　昨年度に引き続き、経費回収率が100％を下回っている状況です。使用料で回収できない経費は、主に一般会計からの繰入金に依存している状況のため、使用料の段階的な見直しや公共下水道への接続勧奨を実施し、経費回収率の向上に努める必要があります。
⑥汚水処理原価
　類似団体及び全国平均を上回って推移していますが、公共下水道整備を継続中のため、年間有収水量は今後増加していく見込みです。一方、不明水の流入が少なからず汚水処理費に影響を与えているため、ストックマネジメント計画に基づいた管更生を実施していく必要があります。
⑧水洗化率
　昨年度よりも微増していますが、類似団体よりも低い水準です。これは当市において公共下水道整備が継続中であることが一つの要因であると考えられますが、引き続き未接続世帯への接続勧奨に努めていきます。</t>
    <phoneticPr fontId="4"/>
  </si>
  <si>
    <t>①有形固定資産減価償却比率
　当市における公共下水道の供用開始は昭和５８年と比較的近年の整備であり、法定耐用年数が迫っている資産は少ない状況です。施設更新の必要性は高くない状況ではありますが、更新費用の平準化を図るべく、ストックマネジメント計画に基づき、長寿命化事業など必要な事業を計画的に実施します。
②管渠老朽化率
　当市における公共下水道施設は整備から約４０年と法定耐用年数の５０年に達しておらず、比率は0％で推移しています。
③管渠改善率
　当市における管渠は法定耐用年数未満であり、必要な更新が発生していないため、類似団体より低い状況です。今後もストックマネジメント計画に基づき、計画的な管更生を実施します。</t>
    <phoneticPr fontId="4"/>
  </si>
  <si>
    <t>　当市は昭和５８年度に公共下水道の供用を開始し、現在も公共下水道の整備や普及促進に努めています。経営状況については、類似団体と比較して企業債残高対事業規模比率が高く、経費回収率が低い水準にあります。
　当市の経費回収率は約80％で推移しており、残りの20％については使用料以外の収入により経費を賄っている状態のため、経費回収率100％を目指し、使用料の適正化を図る必要があります。
　施設の老朽化状況については、法定耐用年数には達していないものの、今後増加していく見込みであることから、ストックマネジメント計画に基づき、計画的な改築更新を実施していく必要があります。
　使用料の適正化や今後増加する老朽化施設の改築更新など、喫緊の課題が迫る中、持続的なサービスを提供するため、令和６年度に三郷市公共下水道事業経営戦略を策定しました。引き続き、健全で安定した事業運営を目指していきます。</t>
    <rPh sb="101" eb="103">
      <t>トウシ</t>
    </rPh>
    <rPh sb="104" eb="106">
      <t>ケイヒ</t>
    </rPh>
    <rPh sb="106" eb="108">
      <t>カイシュウ</t>
    </rPh>
    <rPh sb="108" eb="109">
      <t>リツ</t>
    </rPh>
    <rPh sb="110" eb="111">
      <t>ヤク</t>
    </rPh>
    <rPh sb="115" eb="117">
      <t>スイイ</t>
    </rPh>
    <rPh sb="122" eb="123">
      <t>ノコ</t>
    </rPh>
    <rPh sb="158" eb="160">
      <t>ケイヒ</t>
    </rPh>
    <rPh sb="160" eb="162">
      <t>カイシュウ</t>
    </rPh>
    <rPh sb="162" eb="163">
      <t>リツ</t>
    </rPh>
    <rPh sb="168" eb="170">
      <t>メザ</t>
    </rPh>
    <rPh sb="172" eb="175">
      <t>シヨウリョウ</t>
    </rPh>
    <rPh sb="176" eb="179">
      <t>テキセイカ</t>
    </rPh>
    <rPh sb="180" eb="181">
      <t>ハカ</t>
    </rPh>
    <rPh sb="182" eb="184">
      <t>ヒツヨウ</t>
    </rPh>
    <rPh sb="192" eb="194">
      <t>シセツ</t>
    </rPh>
    <rPh sb="195" eb="198">
      <t>ロウキュウカ</t>
    </rPh>
    <rPh sb="198" eb="200">
      <t>ジョウキョウ</t>
    </rPh>
    <rPh sb="206" eb="208">
      <t>ホウテイ</t>
    </rPh>
    <rPh sb="208" eb="210">
      <t>タイヨウ</t>
    </rPh>
    <rPh sb="210" eb="212">
      <t>ネンスウ</t>
    </rPh>
    <rPh sb="214" eb="215">
      <t>タッ</t>
    </rPh>
    <rPh sb="224" eb="226">
      <t>コンゴ</t>
    </rPh>
    <rPh sb="226" eb="228">
      <t>ゾウカ</t>
    </rPh>
    <rPh sb="232" eb="234">
      <t>ミコ</t>
    </rPh>
    <rPh sb="253" eb="255">
      <t>ケイカク</t>
    </rPh>
    <rPh sb="256" eb="257">
      <t>モト</t>
    </rPh>
    <rPh sb="260" eb="263">
      <t>ケイカクテキ</t>
    </rPh>
    <rPh sb="264" eb="266">
      <t>カイチク</t>
    </rPh>
    <rPh sb="266" eb="268">
      <t>コウシン</t>
    </rPh>
    <rPh sb="269" eb="271">
      <t>ジッシ</t>
    </rPh>
    <rPh sb="275" eb="277">
      <t>ヒツヨウ</t>
    </rPh>
    <rPh sb="285" eb="288">
      <t>シヨウリョウ</t>
    </rPh>
    <rPh sb="289" eb="292">
      <t>テキセイカ</t>
    </rPh>
    <rPh sb="293" eb="295">
      <t>コンゴ</t>
    </rPh>
    <rPh sb="295" eb="297">
      <t>ゾウカ</t>
    </rPh>
    <rPh sb="299" eb="302">
      <t>ロウキュウカ</t>
    </rPh>
    <rPh sb="302" eb="304">
      <t>シセツ</t>
    </rPh>
    <rPh sb="305" eb="307">
      <t>カイチク</t>
    </rPh>
    <rPh sb="307" eb="309">
      <t>コウシン</t>
    </rPh>
    <rPh sb="312" eb="314">
      <t>キッキン</t>
    </rPh>
    <rPh sb="315" eb="317">
      <t>カダイ</t>
    </rPh>
    <rPh sb="318" eb="319">
      <t>セマ</t>
    </rPh>
    <rPh sb="320" eb="321">
      <t>ナカ</t>
    </rPh>
    <rPh sb="366" eb="367">
      <t>ヒ</t>
    </rPh>
    <rPh sb="368" eb="369">
      <t>ツヅ</t>
    </rPh>
    <rPh sb="380" eb="382">
      <t>ウンエイ</t>
    </rPh>
    <rPh sb="383" eb="385">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</si>
</sst>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0.03</c:v>
                </c:pt>
                <c:pt idx="2">
                  <c:v>7.0000000000000007E-2</c:v>
                </c:pt>
                <c:pt idx="3" formatCode="#,##0.00;&quot;△&quot;#,##0.00">
                  <c:v>0</c:v>
                </c:pt>
                <c:pt idx="4" formatCode="#,##0.00;&quot;△&quot;#,##0.00">
                  <c:v>0</c:v>
                </c:pt>
              </c:numCache>
            </c:numRef>
          </c:val>
          <c:extLst>
            <c:ext xmlns:c16="http://schemas.microsoft.com/office/drawing/2014/chart" uri="{C3380CC4-5D6E-409C-BE32-E72D297353CC}">
              <c16:uniqueId val="{00000000-9311-458B-B443-880E7A46F6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0.14000000000000001</c:v>
                </c:pt>
                <c:pt idx="3">
                  <c:v>0.15</c:v>
                </c:pt>
                <c:pt idx="4">
                  <c:v>0.12</c:v>
                </c:pt>
              </c:numCache>
            </c:numRef>
          </c:val>
          <c:smooth val="0"/>
          <c:extLst>
            <c:ext xmlns:c16="http://schemas.microsoft.com/office/drawing/2014/chart" uri="{C3380CC4-5D6E-409C-BE32-E72D297353CC}">
              <c16:uniqueId val="{00000001-9311-458B-B443-880E7A46F6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109.05</c:v>
                </c:pt>
                <c:pt idx="2">
                  <c:v>111.89</c:v>
                </c:pt>
                <c:pt idx="3">
                  <c:v>111.19</c:v>
                </c:pt>
                <c:pt idx="4">
                  <c:v>112.32</c:v>
                </c:pt>
              </c:numCache>
            </c:numRef>
          </c:val>
          <c:extLst>
            <c:ext xmlns:c16="http://schemas.microsoft.com/office/drawing/2014/chart" uri="{C3380CC4-5D6E-409C-BE32-E72D297353CC}">
              <c16:uniqueId val="{00000000-E5B9-4F5A-A49C-00B44A50C6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107.05</c:v>
                </c:pt>
                <c:pt idx="2">
                  <c:v>106.43</c:v>
                </c:pt>
                <c:pt idx="3">
                  <c:v>106.81</c:v>
                </c:pt>
                <c:pt idx="4">
                  <c:v>106.99</c:v>
                </c:pt>
              </c:numCache>
            </c:numRef>
          </c:val>
          <c:smooth val="0"/>
          <c:extLst>
            <c:ext xmlns:c16="http://schemas.microsoft.com/office/drawing/2014/chart" uri="{C3380CC4-5D6E-409C-BE32-E72D297353CC}">
              <c16:uniqueId val="{00000001-E5B9-4F5A-A49C-00B44A50C6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2.92</c:v>
                </c:pt>
                <c:pt idx="2">
                  <c:v>5.76</c:v>
                </c:pt>
                <c:pt idx="3">
                  <c:v>8.51</c:v>
                </c:pt>
                <c:pt idx="4">
                  <c:v>11.12</c:v>
                </c:pt>
              </c:numCache>
            </c:numRef>
          </c:val>
          <c:extLst>
            <c:ext xmlns:c16="http://schemas.microsoft.com/office/drawing/2014/chart" uri="{C3380CC4-5D6E-409C-BE32-E72D297353CC}">
              <c16:uniqueId val="{00000000-347D-4C0E-BA84-6AB64FFE023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27.39</c:v>
                </c:pt>
                <c:pt idx="2">
                  <c:v>30.42</c:v>
                </c:pt>
                <c:pt idx="3">
                  <c:v>32.96</c:v>
                </c:pt>
                <c:pt idx="4">
                  <c:v>34.909999999999997</c:v>
                </c:pt>
              </c:numCache>
            </c:numRef>
          </c:val>
          <c:smooth val="0"/>
          <c:extLst>
            <c:ext xmlns:c16="http://schemas.microsoft.com/office/drawing/2014/chart" uri="{C3380CC4-5D6E-409C-BE32-E72D297353CC}">
              <c16:uniqueId val="{00000001-347D-4C0E-BA84-6AB64FFE023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D26-4933-A1A8-F1C4160EE8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5.86</c:v>
                </c:pt>
                <c:pt idx="2">
                  <c:v>6.66</c:v>
                </c:pt>
                <c:pt idx="3">
                  <c:v>8.49</c:v>
                </c:pt>
                <c:pt idx="4">
                  <c:v>10.08</c:v>
                </c:pt>
              </c:numCache>
            </c:numRef>
          </c:val>
          <c:smooth val="0"/>
          <c:extLst>
            <c:ext xmlns:c16="http://schemas.microsoft.com/office/drawing/2014/chart" uri="{C3380CC4-5D6E-409C-BE32-E72D297353CC}">
              <c16:uniqueId val="{00000001-7D26-4933-A1A8-F1C4160EE8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7FC-48C2-9DE7-45114A1F40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7FC-48C2-9DE7-45114A1F40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33.53</c:v>
                </c:pt>
                <c:pt idx="2">
                  <c:v>38.270000000000003</c:v>
                </c:pt>
                <c:pt idx="3">
                  <c:v>44.29</c:v>
                </c:pt>
                <c:pt idx="4">
                  <c:v>73.41</c:v>
                </c:pt>
              </c:numCache>
            </c:numRef>
          </c:val>
          <c:extLst>
            <c:ext xmlns:c16="http://schemas.microsoft.com/office/drawing/2014/chart" uri="{C3380CC4-5D6E-409C-BE32-E72D297353CC}">
              <c16:uniqueId val="{00000000-1DA9-4B44-94CB-BCF39FDD2B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84.84</c:v>
                </c:pt>
                <c:pt idx="2">
                  <c:v>88.42</c:v>
                </c:pt>
                <c:pt idx="3">
                  <c:v>93.63</c:v>
                </c:pt>
                <c:pt idx="4">
                  <c:v>100.41</c:v>
                </c:pt>
              </c:numCache>
            </c:numRef>
          </c:val>
          <c:smooth val="0"/>
          <c:extLst>
            <c:ext xmlns:c16="http://schemas.microsoft.com/office/drawing/2014/chart" uri="{C3380CC4-5D6E-409C-BE32-E72D297353CC}">
              <c16:uniqueId val="{00000001-1DA9-4B44-94CB-BCF39FDD2B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1327.6</c:v>
                </c:pt>
                <c:pt idx="2">
                  <c:v>1274.3699999999999</c:v>
                </c:pt>
                <c:pt idx="3">
                  <c:v>1234.46</c:v>
                </c:pt>
                <c:pt idx="4">
                  <c:v>1232.6600000000001</c:v>
                </c:pt>
              </c:numCache>
            </c:numRef>
          </c:val>
          <c:extLst>
            <c:ext xmlns:c16="http://schemas.microsoft.com/office/drawing/2014/chart" uri="{C3380CC4-5D6E-409C-BE32-E72D297353CC}">
              <c16:uniqueId val="{00000000-684F-4661-B796-EF433751D4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565.62</c:v>
                </c:pt>
                <c:pt idx="2">
                  <c:v>544.61</c:v>
                </c:pt>
                <c:pt idx="3">
                  <c:v>525.07000000000005</c:v>
                </c:pt>
                <c:pt idx="4">
                  <c:v>499.16</c:v>
                </c:pt>
              </c:numCache>
            </c:numRef>
          </c:val>
          <c:smooth val="0"/>
          <c:extLst>
            <c:ext xmlns:c16="http://schemas.microsoft.com/office/drawing/2014/chart" uri="{C3380CC4-5D6E-409C-BE32-E72D297353CC}">
              <c16:uniqueId val="{00000001-684F-4661-B796-EF433751D4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85.95</c:v>
                </c:pt>
                <c:pt idx="2">
                  <c:v>78.239999999999995</c:v>
                </c:pt>
                <c:pt idx="3">
                  <c:v>78.47</c:v>
                </c:pt>
                <c:pt idx="4">
                  <c:v>79.260000000000005</c:v>
                </c:pt>
              </c:numCache>
            </c:numRef>
          </c:val>
          <c:extLst>
            <c:ext xmlns:c16="http://schemas.microsoft.com/office/drawing/2014/chart" uri="{C3380CC4-5D6E-409C-BE32-E72D297353CC}">
              <c16:uniqueId val="{00000000-BF87-4164-9F6E-5E76230571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102.36</c:v>
                </c:pt>
                <c:pt idx="2">
                  <c:v>103.76</c:v>
                </c:pt>
                <c:pt idx="3">
                  <c:v>103.57</c:v>
                </c:pt>
                <c:pt idx="4">
                  <c:v>104.04</c:v>
                </c:pt>
              </c:numCache>
            </c:numRef>
          </c:val>
          <c:smooth val="0"/>
          <c:extLst>
            <c:ext xmlns:c16="http://schemas.microsoft.com/office/drawing/2014/chart" uri="{C3380CC4-5D6E-409C-BE32-E72D297353CC}">
              <c16:uniqueId val="{00000001-BF87-4164-9F6E-5E76230571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130.37</c:v>
                </c:pt>
                <c:pt idx="2">
                  <c:v>150</c:v>
                </c:pt>
                <c:pt idx="3">
                  <c:v>150</c:v>
                </c:pt>
                <c:pt idx="4">
                  <c:v>150</c:v>
                </c:pt>
              </c:numCache>
            </c:numRef>
          </c:val>
          <c:extLst>
            <c:ext xmlns:c16="http://schemas.microsoft.com/office/drawing/2014/chart" uri="{C3380CC4-5D6E-409C-BE32-E72D297353CC}">
              <c16:uniqueId val="{00000000-07DD-40A9-9FD8-07F17DC04E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114.01</c:v>
                </c:pt>
                <c:pt idx="2">
                  <c:v>111.18</c:v>
                </c:pt>
                <c:pt idx="3">
                  <c:v>111.78</c:v>
                </c:pt>
                <c:pt idx="4">
                  <c:v>112.75</c:v>
                </c:pt>
              </c:numCache>
            </c:numRef>
          </c:val>
          <c:smooth val="0"/>
          <c:extLst>
            <c:ext xmlns:c16="http://schemas.microsoft.com/office/drawing/2014/chart" uri="{C3380CC4-5D6E-409C-BE32-E72D297353CC}">
              <c16:uniqueId val="{00000001-07DD-40A9-9FD8-07F17DC04E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7D-440E-8AD8-84D4D18E15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187D-440E-8AD8-84D4D18E15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88.72</c:v>
                </c:pt>
                <c:pt idx="2">
                  <c:v>89.02</c:v>
                </c:pt>
                <c:pt idx="3">
                  <c:v>89.86</c:v>
                </c:pt>
                <c:pt idx="4">
                  <c:v>90.6</c:v>
                </c:pt>
              </c:numCache>
            </c:numRef>
          </c:val>
          <c:extLst>
            <c:ext xmlns:c16="http://schemas.microsoft.com/office/drawing/2014/chart" uri="{C3380CC4-5D6E-409C-BE32-E72D297353CC}">
              <c16:uniqueId val="{00000000-F1C5-40EA-9939-55A06AAC94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97.24</c:v>
                </c:pt>
                <c:pt idx="2">
                  <c:v>97.79</c:v>
                </c:pt>
                <c:pt idx="3">
                  <c:v>97.75</c:v>
                </c:pt>
                <c:pt idx="4">
                  <c:v>97.83</c:v>
                </c:pt>
              </c:numCache>
            </c:numRef>
          </c:val>
          <c:smooth val="0"/>
          <c:extLst>
            <c:ext xmlns:c16="http://schemas.microsoft.com/office/drawing/2014/chart" uri="{C3380CC4-5D6E-409C-BE32-E72D297353CC}">
              <c16:uniqueId val="{00000001-F1C5-40EA-9939-55A06AAC94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埼玉県　三郷市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Ab</v>
      </c>
      <c r="X8" s="59"/>
      <c r="Y8" s="59"/>
      <c r="Z8" s="59"/>
      <c r="AA8" s="59"/>
      <c r="AB8" s="59"/>
      <c r="AC8" s="59"/>
      <c r="AD8" s="60" t="str">
        <f>データ!$M$6</f>
        <v>非設置</v>
      </c>
      <c r="AE8" s="60"/>
      <c r="AF8" s="60"/>
      <c r="AG8" s="60"/>
      <c r="AH8" s="60"/>
      <c r="AI8" s="60"/>
      <c r="AJ8" s="60"/>
      <c r="AK8" s="3"/>
      <c r="AL8" s="48">
        <f>データ!S6</f>
        <v>141942</v>
      </c>
      <c r="AM8" s="48"/>
      <c r="AN8" s="48"/>
      <c r="AO8" s="48"/>
      <c r="AP8" s="48"/>
      <c r="AQ8" s="48"/>
      <c r="AR8" s="48"/>
      <c r="AS8" s="48"/>
      <c r="AT8" s="47">
        <f>データ!T6</f>
        <v>30.13</v>
      </c>
      <c r="AU8" s="47"/>
      <c r="AV8" s="47"/>
      <c r="AW8" s="47"/>
      <c r="AX8" s="47"/>
      <c r="AY8" s="47"/>
      <c r="AZ8" s="47"/>
      <c r="BA8" s="47"/>
      <c r="BB8" s="47">
        <f>データ!U6</f>
        <v>4710.99</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49.18</v>
      </c>
      <c r="J10" s="47"/>
      <c r="K10" s="47"/>
      <c r="L10" s="47"/>
      <c r="M10" s="47"/>
      <c r="N10" s="47"/>
      <c r="O10" s="47"/>
      <c r="P10" s="47">
        <f>データ!P6</f>
        <v>88.2</v>
      </c>
      <c r="Q10" s="47"/>
      <c r="R10" s="47"/>
      <c r="S10" s="47"/>
      <c r="T10" s="47"/>
      <c r="U10" s="47"/>
      <c r="V10" s="47"/>
      <c r="W10" s="47">
        <f>データ!Q6</f>
        <v>86.54</v>
      </c>
      <c r="X10" s="47"/>
      <c r="Y10" s="47"/>
      <c r="Z10" s="47"/>
      <c r="AA10" s="47"/>
      <c r="AB10" s="47"/>
      <c r="AC10" s="47"/>
      <c r="AD10" s="48">
        <f>データ!R6</f>
        <v>2214</v>
      </c>
      <c r="AE10" s="48"/>
      <c r="AF10" s="48"/>
      <c r="AG10" s="48"/>
      <c r="AH10" s="48"/>
      <c r="AI10" s="48"/>
      <c r="AJ10" s="48"/>
      <c r="AK10" s="2"/>
      <c r="AL10" s="48">
        <f>データ!V6</f>
        <v>125185</v>
      </c>
      <c r="AM10" s="48"/>
      <c r="AN10" s="48"/>
      <c r="AO10" s="48"/>
      <c r="AP10" s="48"/>
      <c r="AQ10" s="48"/>
      <c r="AR10" s="48"/>
      <c r="AS10" s="48"/>
      <c r="AT10" s="47">
        <f>データ!W6</f>
        <v>13.72</v>
      </c>
      <c r="AU10" s="47"/>
      <c r="AV10" s="47"/>
      <c r="AW10" s="47"/>
      <c r="AX10" s="47"/>
      <c r="AY10" s="47"/>
      <c r="AZ10" s="47"/>
      <c r="BA10" s="47"/>
      <c r="BB10" s="47">
        <f>データ!X6</f>
        <v>9124.27</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113</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114</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XJr+nnaTbuy7r5E5j5BY83T72YJ2jSbjD6X6HDWDNVSUfRUTFfPSD7YlpTHhkx2tSGtvoweMVj/hiDsubxWkQ==" saltValue="MIxS08FSCkA2fQwF7Vn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112372</v>
      </c>
      <c r="D6" s="19">
        <f t="shared" si="3"/>
        <v>46</v>
      </c>
      <c r="E6" s="19">
        <f t="shared" si="3"/>
        <v>17</v>
      </c>
      <c r="F6" s="19">
        <f t="shared" si="3"/>
        <v>1</v>
      </c>
      <c r="G6" s="19">
        <f t="shared" si="3"/>
        <v>0</v>
      </c>
      <c r="H6" s="19" t="str">
        <f t="shared" si="3"/>
        <v>埼玉県　三郷市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49.18</v>
      </c>
      <c r="P6" s="20">
        <f t="shared" si="3"/>
        <v>88.2</v>
      </c>
      <c r="Q6" s="20">
        <f t="shared" si="3"/>
        <v>86.54</v>
      </c>
      <c r="R6" s="20">
        <f t="shared" si="3"/>
        <v>2214</v>
      </c>
      <c r="S6" s="20">
        <f t="shared" si="3"/>
        <v>141942</v>
      </c>
      <c r="T6" s="20">
        <f t="shared" si="3"/>
        <v>30.13</v>
      </c>
      <c r="U6" s="20">
        <f t="shared" si="3"/>
        <v>4710.99</v>
      </c>
      <c r="V6" s="20">
        <f t="shared" si="3"/>
        <v>125185</v>
      </c>
      <c r="W6" s="20">
        <f t="shared" si="3"/>
        <v>13.72</v>
      </c>
      <c r="X6" s="20">
        <f t="shared" si="3"/>
        <v>9124.27</v>
      </c>
      <c r="Y6" s="21" t="str">
        <f>IF(Y7="",NA(),Y7)</f>
        <v>-</v>
      </c>
      <c r="Z6" s="21">
        <f t="shared" ref="Z6:AH6" si="4">IF(Z7="",NA(),Z7)</f>
        <v>109.05</v>
      </c>
      <c r="AA6" s="21">
        <f t="shared" si="4"/>
        <v>111.89</v>
      </c>
      <c r="AB6" s="21">
        <f t="shared" si="4"/>
        <v>111.19</v>
      </c>
      <c r="AC6" s="21">
        <f t="shared" si="4"/>
        <v>112.32</v>
      </c>
      <c r="AD6" s="21" t="str">
        <f t="shared" si="4"/>
        <v>-</v>
      </c>
      <c r="AE6" s="21">
        <f t="shared" si="4"/>
        <v>107.05</v>
      </c>
      <c r="AF6" s="21">
        <f t="shared" si="4"/>
        <v>106.43</v>
      </c>
      <c r="AG6" s="21">
        <f t="shared" si="4"/>
        <v>106.81</v>
      </c>
      <c r="AH6" s="21">
        <f t="shared" si="4"/>
        <v>106.99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0">
        <f t="shared" si="5"/>
        <v>0</v>
      </c>
      <c r="AQ6" s="20">
        <f t="shared" si="5"/>
        <v>0</v>
      </c>
      <c r="AR6" s="20">
        <f t="shared" si="5"/>
        <v>0</v>
      </c>
      <c r="AS6" s="20">
        <f t="shared" si="5"/>
        <v>0</v>
      </c>
      <c r="AT6" s="20" t="str">
        <f>IF(AT7="","",IF(AT7="-","【-】","【"&amp;SUBSTITUTE(TEXT(AT7,"#,##0.00"),"-","△")&amp;"】"))</f>
        <v>【3.03】</v>
      </c>
      <c r="AU6" s="21" t="str">
        <f>IF(AU7="",NA(),AU7)</f>
        <v>-</v>
      </c>
      <c r="AV6" s="21">
        <f t="shared" ref="AV6:BD6" si="6">IF(AV7="",NA(),AV7)</f>
        <v>33.53</v>
      </c>
      <c r="AW6" s="21">
        <f t="shared" si="6"/>
        <v>38.270000000000003</v>
      </c>
      <c r="AX6" s="21">
        <f t="shared" si="6"/>
        <v>44.29</v>
      </c>
      <c r="AY6" s="21">
        <f t="shared" si="6"/>
        <v>73.41</v>
      </c>
      <c r="AZ6" s="21" t="str">
        <f t="shared" si="6"/>
        <v>-</v>
      </c>
      <c r="BA6" s="21">
        <f t="shared" si="6"/>
        <v>84.84</v>
      </c>
      <c r="BB6" s="21">
        <f t="shared" si="6"/>
        <v>88.42</v>
      </c>
      <c r="BC6" s="21">
        <f t="shared" si="6"/>
        <v>93.63</v>
      </c>
      <c r="BD6" s="21">
        <f t="shared" si="6"/>
        <v>100.41</v>
      </c>
      <c r="BE6" s="20" t="str">
        <f>IF(BE7="","",IF(BE7="-","【-】","【"&amp;SUBSTITUTE(TEXT(BE7,"#,##0.00"),"-","△")&amp;"】"))</f>
        <v>【78.43】</v>
      </c>
      <c r="BF6" s="21" t="str">
        <f>IF(BF7="",NA(),BF7)</f>
        <v>-</v>
      </c>
      <c r="BG6" s="21">
        <f t="shared" ref="BG6:BO6" si="7">IF(BG7="",NA(),BG7)</f>
        <v>1327.6</v>
      </c>
      <c r="BH6" s="21">
        <f t="shared" si="7"/>
        <v>1274.3699999999999</v>
      </c>
      <c r="BI6" s="21">
        <f t="shared" si="7"/>
        <v>1234.46</v>
      </c>
      <c r="BJ6" s="21">
        <f t="shared" si="7"/>
        <v>1232.6600000000001</v>
      </c>
      <c r="BK6" s="21" t="str">
        <f t="shared" si="7"/>
        <v>-</v>
      </c>
      <c r="BL6" s="21">
        <f t="shared" si="7"/>
        <v>565.62</v>
      </c>
      <c r="BM6" s="21">
        <f t="shared" si="7"/>
        <v>544.61</v>
      </c>
      <c r="BN6" s="21">
        <f t="shared" si="7"/>
        <v>525.07000000000005</v>
      </c>
      <c r="BO6" s="21">
        <f t="shared" si="7"/>
        <v>499.16</v>
      </c>
      <c r="BP6" s="20" t="str">
        <f>IF(BP7="","",IF(BP7="-","【-】","【"&amp;SUBSTITUTE(TEXT(BP7,"#,##0.00"),"-","△")&amp;"】"))</f>
        <v>【630.82】</v>
      </c>
      <c r="BQ6" s="21" t="str">
        <f>IF(BQ7="",NA(),BQ7)</f>
        <v>-</v>
      </c>
      <c r="BR6" s="21">
        <f t="shared" ref="BR6:BZ6" si="8">IF(BR7="",NA(),BR7)</f>
        <v>85.95</v>
      </c>
      <c r="BS6" s="21">
        <f t="shared" si="8"/>
        <v>78.239999999999995</v>
      </c>
      <c r="BT6" s="21">
        <f t="shared" si="8"/>
        <v>78.47</v>
      </c>
      <c r="BU6" s="21">
        <f t="shared" si="8"/>
        <v>79.260000000000005</v>
      </c>
      <c r="BV6" s="21" t="str">
        <f t="shared" si="8"/>
        <v>-</v>
      </c>
      <c r="BW6" s="21">
        <f t="shared" si="8"/>
        <v>102.36</v>
      </c>
      <c r="BX6" s="21">
        <f t="shared" si="8"/>
        <v>103.76</v>
      </c>
      <c r="BY6" s="21">
        <f t="shared" si="8"/>
        <v>103.57</v>
      </c>
      <c r="BZ6" s="21">
        <f t="shared" si="8"/>
        <v>104.04</v>
      </c>
      <c r="CA6" s="20" t="str">
        <f>IF(CA7="","",IF(CA7="-","【-】","【"&amp;SUBSTITUTE(TEXT(CA7,"#,##0.00"),"-","△")&amp;"】"))</f>
        <v>【97.81】</v>
      </c>
      <c r="CB6" s="21" t="str">
        <f>IF(CB7="",NA(),CB7)</f>
        <v>-</v>
      </c>
      <c r="CC6" s="21">
        <f t="shared" ref="CC6:CK6" si="9">IF(CC7="",NA(),CC7)</f>
        <v>130.37</v>
      </c>
      <c r="CD6" s="21">
        <f t="shared" si="9"/>
        <v>150</v>
      </c>
      <c r="CE6" s="21">
        <f t="shared" si="9"/>
        <v>150</v>
      </c>
      <c r="CF6" s="21">
        <f t="shared" si="9"/>
        <v>150</v>
      </c>
      <c r="CG6" s="21" t="str">
        <f t="shared" si="9"/>
        <v>-</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67.709999999999994</v>
      </c>
      <c r="CT6" s="21">
        <f t="shared" si="10"/>
        <v>67.13</v>
      </c>
      <c r="CU6" s="21">
        <f t="shared" si="10"/>
        <v>66.819999999999993</v>
      </c>
      <c r="CV6" s="21">
        <f t="shared" si="10"/>
        <v>65.98</v>
      </c>
      <c r="CW6" s="20" t="str">
        <f>IF(CW7="","",IF(CW7="-","【-】","【"&amp;SUBSTITUTE(TEXT(CW7,"#,##0.00"),"-","△")&amp;"】"))</f>
        <v>【58.94】</v>
      </c>
      <c r="CX6" s="21" t="str">
        <f>IF(CX7="",NA(),CX7)</f>
        <v>-</v>
      </c>
      <c r="CY6" s="21">
        <f t="shared" ref="CY6:DG6" si="11">IF(CY7="",NA(),CY7)</f>
        <v>88.72</v>
      </c>
      <c r="CZ6" s="21">
        <f t="shared" si="11"/>
        <v>89.02</v>
      </c>
      <c r="DA6" s="21">
        <f t="shared" si="11"/>
        <v>89.86</v>
      </c>
      <c r="DB6" s="21">
        <f t="shared" si="11"/>
        <v>90.6</v>
      </c>
      <c r="DC6" s="21" t="str">
        <f t="shared" si="11"/>
        <v>-</v>
      </c>
      <c r="DD6" s="21">
        <f t="shared" si="11"/>
        <v>97.24</v>
      </c>
      <c r="DE6" s="21">
        <f t="shared" si="11"/>
        <v>97.79</v>
      </c>
      <c r="DF6" s="21">
        <f t="shared" si="11"/>
        <v>97.75</v>
      </c>
      <c r="DG6" s="21">
        <f t="shared" si="11"/>
        <v>97.83</v>
      </c>
      <c r="DH6" s="20" t="str">
        <f>IF(DH7="","",IF(DH7="-","【-】","【"&amp;SUBSTITUTE(TEXT(DH7,"#,##0.00"),"-","△")&amp;"】"))</f>
        <v>【95.91】</v>
      </c>
      <c r="DI6" s="21" t="str">
        <f>IF(DI7="",NA(),DI7)</f>
        <v>-</v>
      </c>
      <c r="DJ6" s="21">
        <f t="shared" ref="DJ6:DR6" si="12">IF(DJ7="",NA(),DJ7)</f>
        <v>2.92</v>
      </c>
      <c r="DK6" s="21">
        <f t="shared" si="12"/>
        <v>5.76</v>
      </c>
      <c r="DL6" s="21">
        <f t="shared" si="12"/>
        <v>8.51</v>
      </c>
      <c r="DM6" s="21">
        <f t="shared" si="12"/>
        <v>11.12</v>
      </c>
      <c r="DN6" s="21" t="str">
        <f t="shared" si="12"/>
        <v>-</v>
      </c>
      <c r="DO6" s="21">
        <f t="shared" si="12"/>
        <v>27.39</v>
      </c>
      <c r="DP6" s="21">
        <f t="shared" si="12"/>
        <v>30.42</v>
      </c>
      <c r="DQ6" s="21">
        <f t="shared" si="12"/>
        <v>32.96</v>
      </c>
      <c r="DR6" s="21">
        <f t="shared" si="12"/>
        <v>34.909999999999997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5.86</v>
      </c>
      <c r="EA6" s="21">
        <f t="shared" si="13"/>
        <v>6.66</v>
      </c>
      <c r="EB6" s="21">
        <f t="shared" si="13"/>
        <v>8.49</v>
      </c>
      <c r="EC6" s="21">
        <f t="shared" si="13"/>
        <v>10.08</v>
      </c>
      <c r="ED6" s="20" t="str">
        <f>IF(ED7="","",IF(ED7="-","【-】","【"&amp;SUBSTITUTE(TEXT(ED7,"#,##0.00"),"-","△")&amp;"】"))</f>
        <v>【8.68】</v>
      </c>
      <c r="EE6" s="21" t="str">
        <f>IF(EE7="",NA(),EE7)</f>
        <v>-</v>
      </c>
      <c r="EF6" s="21">
        <f t="shared" ref="EF6:EN6" si="14">IF(EF7="",NA(),EF7)</f>
        <v>0.03</v>
      </c>
      <c r="EG6" s="21">
        <f t="shared" si="14"/>
        <v>7.0000000000000007E-2</v>
      </c>
      <c r="EH6" s="20">
        <f t="shared" si="14"/>
        <v>0</v>
      </c>
      <c r="EI6" s="20">
        <f t="shared" si="14"/>
        <v>0</v>
      </c>
      <c r="EJ6" s="21" t="str">
        <f t="shared" si="14"/>
        <v>-</v>
      </c>
      <c r="EK6" s="21">
        <f t="shared" si="14"/>
        <v>0.19</v>
      </c>
      <c r="EL6" s="21">
        <f t="shared" si="14"/>
        <v>0.14000000000000001</v>
      </c>
      <c r="EM6" s="21">
        <f t="shared" si="14"/>
        <v>0.15</v>
      </c>
      <c r="EN6" s="21">
        <f t="shared" si="14"/>
        <v>0.12</v>
      </c>
      <c r="EO6" s="20" t="str">
        <f>IF(EO7="","",IF(EO7="-","【-】","【"&amp;SUBSTITUTE(TEXT(EO7,"#,##0.00"),"-","△")&amp;"】"))</f>
        <v>【0.22】</v>
      </c>
    </row>
    <row r="7" spans="1:148" s="22" customFormat="1" x14ac:dyDescent="0.15">
      <c r="A7" s="14"/>
      <c r="B7" s="23">
        <v>2023</v>
      </c>
      <c r="C7" s="23">
        <v>112372</v>
      </c>
      <c r="D7" s="23">
        <v>46</v>
      </c>
      <c r="E7" s="23">
        <v>17</v>
      </c>
      <c r="F7" s="23">
        <v>1</v>
      </c>
      <c r="G7" s="23">
        <v>0</v>
      </c>
      <c r="H7" s="23" t="s">
        <v>96</v>
      </c>
      <c r="I7" s="23" t="s">
        <v>97</v>
      </c>
      <c r="J7" s="23" t="s">
        <v>98</v>
      </c>
      <c r="K7" s="23" t="s">
        <v>99</v>
      </c>
      <c r="L7" s="23" t="s">
        <v>100</v>
      </c>
      <c r="M7" s="23" t="s">
        <v>101</v>
      </c>
      <c r="N7" s="24" t="s">
        <v>102</v>
      </c>
      <c r="O7" s="24">
        <v>49.18</v>
      </c>
      <c r="P7" s="24">
        <v>88.2</v>
      </c>
      <c r="Q7" s="24">
        <v>86.54</v>
      </c>
      <c r="R7" s="24">
        <v>2214</v>
      </c>
      <c r="S7" s="24">
        <v>141942</v>
      </c>
      <c r="T7" s="24">
        <v>30.13</v>
      </c>
      <c r="U7" s="24">
        <v>4710.99</v>
      </c>
      <c r="V7" s="24">
        <v>125185</v>
      </c>
      <c r="W7" s="24">
        <v>13.72</v>
      </c>
      <c r="X7" s="24">
        <v>9124.27</v>
      </c>
      <c r="Y7" s="24" t="s">
        <v>102</v>
      </c>
      <c r="Z7" s="24">
        <v>109.05</v>
      </c>
      <c r="AA7" s="24">
        <v>111.89</v>
      </c>
      <c r="AB7" s="24">
        <v>111.19</v>
      </c>
      <c r="AC7" s="24">
        <v>112.32</v>
      </c>
      <c r="AD7" s="24" t="s">
        <v>102</v>
      </c>
      <c r="AE7" s="24">
        <v>107.05</v>
      </c>
      <c r="AF7" s="24">
        <v>106.43</v>
      </c>
      <c r="AG7" s="24">
        <v>106.81</v>
      </c>
      <c r="AH7" s="24">
        <v>106.99</v>
      </c>
      <c r="AI7" s="24">
        <v>105.91</v>
      </c>
      <c r="AJ7" s="24" t="s">
        <v>102</v>
      </c>
      <c r="AK7" s="24">
        <v>0</v>
      </c>
      <c r="AL7" s="24">
        <v>0</v>
      </c>
      <c r="AM7" s="24">
        <v>0</v>
      </c>
      <c r="AN7" s="24">
        <v>0</v>
      </c>
      <c r="AO7" s="24" t="s">
        <v>102</v>
      </c>
      <c r="AP7" s="24">
        <v>0</v>
      </c>
      <c r="AQ7" s="24">
        <v>0</v>
      </c>
      <c r="AR7" s="24">
        <v>0</v>
      </c>
      <c r="AS7" s="24">
        <v>0</v>
      </c>
      <c r="AT7" s="24">
        <v>3.03</v>
      </c>
      <c r="AU7" s="24" t="s">
        <v>102</v>
      </c>
      <c r="AV7" s="24">
        <v>33.53</v>
      </c>
      <c r="AW7" s="24">
        <v>38.270000000000003</v>
      </c>
      <c r="AX7" s="24">
        <v>44.29</v>
      </c>
      <c r="AY7" s="24">
        <v>73.41</v>
      </c>
      <c r="AZ7" s="24" t="s">
        <v>102</v>
      </c>
      <c r="BA7" s="24">
        <v>84.84</v>
      </c>
      <c r="BB7" s="24">
        <v>88.42</v>
      </c>
      <c r="BC7" s="24">
        <v>93.63</v>
      </c>
      <c r="BD7" s="24">
        <v>100.41</v>
      </c>
      <c r="BE7" s="24">
        <v>78.430000000000007</v>
      </c>
      <c r="BF7" s="24" t="s">
        <v>102</v>
      </c>
      <c r="BG7" s="24">
        <v>1327.6</v>
      </c>
      <c r="BH7" s="24">
        <v>1274.3699999999999</v>
      </c>
      <c r="BI7" s="24">
        <v>1234.46</v>
      </c>
      <c r="BJ7" s="24">
        <v>1232.6600000000001</v>
      </c>
      <c r="BK7" s="24" t="s">
        <v>102</v>
      </c>
      <c r="BL7" s="24">
        <v>565.62</v>
      </c>
      <c r="BM7" s="24">
        <v>544.61</v>
      </c>
      <c r="BN7" s="24">
        <v>525.07000000000005</v>
      </c>
      <c r="BO7" s="24">
        <v>499.16</v>
      </c>
      <c r="BP7" s="24">
        <v>630.82000000000005</v>
      </c>
      <c r="BQ7" s="24" t="s">
        <v>102</v>
      </c>
      <c r="BR7" s="24">
        <v>85.95</v>
      </c>
      <c r="BS7" s="24">
        <v>78.239999999999995</v>
      </c>
      <c r="BT7" s="24">
        <v>78.47</v>
      </c>
      <c r="BU7" s="24">
        <v>79.260000000000005</v>
      </c>
      <c r="BV7" s="24" t="s">
        <v>102</v>
      </c>
      <c r="BW7" s="24">
        <v>102.36</v>
      </c>
      <c r="BX7" s="24">
        <v>103.76</v>
      </c>
      <c r="BY7" s="24">
        <v>103.57</v>
      </c>
      <c r="BZ7" s="24">
        <v>104.04</v>
      </c>
      <c r="CA7" s="24">
        <v>97.81</v>
      </c>
      <c r="CB7" s="24" t="s">
        <v>102</v>
      </c>
      <c r="CC7" s="24">
        <v>130.37</v>
      </c>
      <c r="CD7" s="24">
        <v>150</v>
      </c>
      <c r="CE7" s="24">
        <v>150</v>
      </c>
      <c r="CF7" s="24">
        <v>150</v>
      </c>
      <c r="CG7" s="24" t="s">
        <v>102</v>
      </c>
      <c r="CH7" s="24">
        <v>114.01</v>
      </c>
      <c r="CI7" s="24">
        <v>111.18</v>
      </c>
      <c r="CJ7" s="24">
        <v>111.78</v>
      </c>
      <c r="CK7" s="24">
        <v>112.75</v>
      </c>
      <c r="CL7" s="24">
        <v>138.75</v>
      </c>
      <c r="CM7" s="24" t="s">
        <v>102</v>
      </c>
      <c r="CN7" s="24" t="s">
        <v>102</v>
      </c>
      <c r="CO7" s="24" t="s">
        <v>102</v>
      </c>
      <c r="CP7" s="24" t="s">
        <v>102</v>
      </c>
      <c r="CQ7" s="24" t="s">
        <v>102</v>
      </c>
      <c r="CR7" s="24" t="s">
        <v>102</v>
      </c>
      <c r="CS7" s="24">
        <v>67.709999999999994</v>
      </c>
      <c r="CT7" s="24">
        <v>67.13</v>
      </c>
      <c r="CU7" s="24">
        <v>66.819999999999993</v>
      </c>
      <c r="CV7" s="24">
        <v>65.98</v>
      </c>
      <c r="CW7" s="24">
        <v>58.94</v>
      </c>
      <c r="CX7" s="24" t="s">
        <v>102</v>
      </c>
      <c r="CY7" s="24">
        <v>88.72</v>
      </c>
      <c r="CZ7" s="24">
        <v>89.02</v>
      </c>
      <c r="DA7" s="24">
        <v>89.86</v>
      </c>
      <c r="DB7" s="24">
        <v>90.6</v>
      </c>
      <c r="DC7" s="24" t="s">
        <v>102</v>
      </c>
      <c r="DD7" s="24">
        <v>97.24</v>
      </c>
      <c r="DE7" s="24">
        <v>97.79</v>
      </c>
      <c r="DF7" s="24">
        <v>97.75</v>
      </c>
      <c r="DG7" s="24">
        <v>97.83</v>
      </c>
      <c r="DH7" s="24">
        <v>95.91</v>
      </c>
      <c r="DI7" s="24" t="s">
        <v>102</v>
      </c>
      <c r="DJ7" s="24">
        <v>2.92</v>
      </c>
      <c r="DK7" s="24">
        <v>5.76</v>
      </c>
      <c r="DL7" s="24">
        <v>8.51</v>
      </c>
      <c r="DM7" s="24">
        <v>11.12</v>
      </c>
      <c r="DN7" s="24" t="s">
        <v>102</v>
      </c>
      <c r="DO7" s="24">
        <v>27.39</v>
      </c>
      <c r="DP7" s="24">
        <v>30.42</v>
      </c>
      <c r="DQ7" s="24">
        <v>32.96</v>
      </c>
      <c r="DR7" s="24">
        <v>34.909999999999997</v>
      </c>
      <c r="DS7" s="24">
        <v>41.09</v>
      </c>
      <c r="DT7" s="24" t="s">
        <v>102</v>
      </c>
      <c r="DU7" s="24">
        <v>0</v>
      </c>
      <c r="DV7" s="24">
        <v>0</v>
      </c>
      <c r="DW7" s="24">
        <v>0</v>
      </c>
      <c r="DX7" s="24">
        <v>0</v>
      </c>
      <c r="DY7" s="24" t="s">
        <v>102</v>
      </c>
      <c r="DZ7" s="24">
        <v>5.86</v>
      </c>
      <c r="EA7" s="24">
        <v>6.66</v>
      </c>
      <c r="EB7" s="24">
        <v>8.49</v>
      </c>
      <c r="EC7" s="24">
        <v>10.08</v>
      </c>
      <c r="ED7" s="24">
        <v>8.68</v>
      </c>
      <c r="EE7" s="24" t="s">
        <v>102</v>
      </c>
      <c r="EF7" s="24">
        <v>0.03</v>
      </c>
      <c r="EG7" s="24">
        <v>7.0000000000000007E-2</v>
      </c>
      <c r="EH7" s="24">
        <v>0</v>
      </c>
      <c r="EI7" s="24">
        <v>0</v>
      </c>
      <c r="EJ7" s="24" t="s">
        <v>102</v>
      </c>
      <c r="EK7" s="24">
        <v>0.19</v>
      </c>
      <c r="EL7" s="24">
        <v>0.14000000000000001</v>
      </c>
      <c r="EM7" s="24">
        <v>0.15</v>
      </c>
      <c r="EN7" s="24">
        <v>0.12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下水道課：川島　雄大@PCHK136</cp:lastModifiedBy>
  <dcterms:created xsi:type="dcterms:W3CDTF">2025-01-24T06:59:57Z</dcterms:created>
  <dcterms:modified xsi:type="dcterms:W3CDTF">2025-01-29T23:51:24Z</dcterms:modified>
  <cp:category/>
</cp:coreProperties>
</file>