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03 会計業務係\●年度共通\02　決算\04　経営比較分析表の策定及び公表\R7\02　提出\"/>
    </mc:Choice>
  </mc:AlternateContent>
  <workbookProtection workbookAlgorithmName="SHA-512" workbookHashValue="RywZ8e22oFLwm6VCzxmhnXHKo2BsZDoPCxle6VXAIX946ktjMa6Tq8eTlaKwtAFLLT0djinNvPxdJmam7Zrk6Q==" workbookSaltValue="sRCmxfdbxJ2UYE2oyd3F6w==" workbookSpinCount="100000" lockStructure="1"/>
  <bookViews>
    <workbookView xWindow="0" yWindow="0" windowWidth="28800" windowHeight="1134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E85" i="4"/>
  <c r="BB10" i="4"/>
  <c r="AT10" i="4"/>
  <c r="P10" i="4"/>
  <c r="AT8" i="4"/>
  <c r="W8" i="4"/>
  <c r="P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<sst xmlns="http://schemas.openxmlformats.org/spreadsheetml/2006/main" count="236" uniqueCount="116">
  <si>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</si>
  <si>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</si>
  <si>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</si>
  <si>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</si>
  <si>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</si>
  <si>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</si>
  <si>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</si>
  <si>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</si>
  <si>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</si>
  <si>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</si>
  <si>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</si>
  <si>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</si>
  <si>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</si>
  <si>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</si>
  <si>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</si>
  <si>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</si>
  <si>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</si>
  <si>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</si>
  <si>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</si>
  <si>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</si>
  <si>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</si>
  <si>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</si>
  <si>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</si>
  <si>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</si>
  <si>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</si>
  <si>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</si>
  <si>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</si>
  <si>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</si>
  <si>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</si>
  <si>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</si>
  <si>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</si>
  <si>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</si>
  <si>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</si>
  <si>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</si>
  <si>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</si>
  <si>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</si>
  <si>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</si>
  <si>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</si>
  <si>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</si>
  <si>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</si>
  <si>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</si>
  <si>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</si>
  <si>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</si>
  <si>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</si>
  <si>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</si>
  <si>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</si>
  <si>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</si>
  <si>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</si>
  <si>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</si>
  <si>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</si>
  <si>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</si>
  <si>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</si>
  <si>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</si>
  <si>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</si>
  <si>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</si>
  <si>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</si>
  <si>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</si>
  <si>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</si>
  <si>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</si>
  <si>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</si>
  <si>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</si>
  <si>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</si>
  <si>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</si>
  <si>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</si>
  <si>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</si>
  <si>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</si>
  <si>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</si>
  <si>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</si>
  <si>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</si>
  <si>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</si>
  <si>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</si>
  <si>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</si>
  <si>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</si>
  <si>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</si>
  <si>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</si>
  <si>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</si>
  <si>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</si>
  <si>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</si>
  <si>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</si>
  <si>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</si>
  <si>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</si>
  <si>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</si>
  <si>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</si>
  <si>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</si>
  <si>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</si>
  <si>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</si>
  <si>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</si>
  <si>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</si>
  <si>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</si>
  <si>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</si>
  <si>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</si>
  <si>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</si>
  <si>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</si>
  <si>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</si>
  <si>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</si>
  <si>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</si>
  <si>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埼玉県　三郷市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</si>
  <si>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</si>
  <si>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</si>
  <si>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</si>
  <si>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</si>
  <si>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</si>
  <si>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</si>
  <si>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</si>
  <si>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</si>
  <si>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</si>
  <si>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</si>
  <si>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</si>
  <si>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</si>
  <si>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</si>
  <si>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</si>
  <si>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</si>
  <si>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</si>
  <si>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
　昨年度に引き続き、100％を上回って推移しており、経営の健全性・効率性が確保できています。一方、使用料で回収すべき経費の一部を一般会計からの繰入金等で賄っている状況のため、これらに依存しない収支構造の転換を図るべく、使用料の段階的な見直しや水洗化率の向上に努めていきます。
③流動比率
　改善傾向にありますが、類似団体及び全国平均を下回っています。当市では公共下水道整備が継続中であり、公共下水道整備に充てられた企業債が、流動負債の大部分を占めていることが主な要因となっています。当面の間は流動比率が100％を下回る見込みのため、短期的な債務に対する支払いには十分留意する必要があります。
④企業債残高対事業規模比率
　令和5年度までは減少傾向にありましたが、令和6年度は増加に転じました。理由としては、主に資本費平準化債の制度改正に伴う発行可能額の増加によるものと考えられます。また、当市では公共下水道整備が継続中であることによる企業債残高の増加、及び類似団体よりも低い水準の使用料が要因と考えられます。今後は改築更新等の費用も増加し企業債残高の増加が予測されるため、使用料の段階的な見直しをしていく必要があります。
⑤経費回収率
　昨年度に引き続き、経費回収率が100％を下回っている状況です。使用料で回収できない経費は、主に一般会計からの繰入金に依存している状況のため、使用料の段階的な見直しや公共下水道への接続勧奨を実施し、経費回収率の向上に努める必要があります。
⑥汚水処理原価
　類似団体及び全国平均を上回って推移していますが、公共下水道整備を継続中のため、年間有収水量は今後増加していく見込みです。一方、不明水の流入が少なからず汚水処理費に影響を与えているため、ストックマネジメント計画に基づいた管更生を実施していく必要があります。
⑧水洗化率
　昨年度よりも微減しており、類似団体よりも低い水準です。微減の理由として、水洗化人口の増加率が公共下水道整備に伴う下水道処理人口の増加率を下回ったことによるもの考えられます。また、類似団体の平均値よりも低い水準のため、未接続世帯への接続勧奨を実施し、水洗化人口の増加に努めていきます。</t>
    <rPh sb="321" eb="323">
      <t>レイワ</t>
    </rPh>
    <rPh sb="324" eb="326">
      <t>ネンド</t>
    </rPh>
    <rPh sb="341" eb="343">
      <t>レイワ</t>
    </rPh>
    <rPh sb="344" eb="346">
      <t>ネンド</t>
    </rPh>
    <rPh sb="347" eb="349">
      <t>ゾウカ</t>
    </rPh>
    <rPh sb="350" eb="351">
      <t>テン</t>
    </rPh>
    <rPh sb="356" eb="358">
      <t>リユウ</t>
    </rPh>
    <rPh sb="363" eb="364">
      <t>オモ</t>
    </rPh>
    <rPh sb="365" eb="367">
      <t>シホン</t>
    </rPh>
    <rPh sb="367" eb="368">
      <t>ヒ</t>
    </rPh>
    <rPh sb="368" eb="371">
      <t>ヘイジュンカ</t>
    </rPh>
    <rPh sb="371" eb="372">
      <t>サイ</t>
    </rPh>
    <rPh sb="373" eb="375">
      <t>セイド</t>
    </rPh>
    <rPh sb="375" eb="377">
      <t>カイセイ</t>
    </rPh>
    <rPh sb="378" eb="379">
      <t>トモナ</t>
    </rPh>
    <rPh sb="380" eb="382">
      <t>ハッコウ</t>
    </rPh>
    <rPh sb="382" eb="385">
      <t>カノウガク</t>
    </rPh>
    <rPh sb="386" eb="388">
      <t>ゾウカ</t>
    </rPh>
    <rPh sb="394" eb="395">
      <t>カンガ</t>
    </rPh>
    <rPh sb="802" eb="803">
      <t>ゲン</t>
    </rPh>
    <rPh sb="822" eb="824">
      <t>ビゲン</t>
    </rPh>
    <rPh sb="825" eb="827">
      <t>リユウ</t>
    </rPh>
    <rPh sb="831" eb="834">
      <t>スイセンカ</t>
    </rPh>
    <rPh sb="834" eb="836">
      <t>ジンコウ</t>
    </rPh>
    <rPh sb="837" eb="839">
      <t>ゾウカ</t>
    </rPh>
    <rPh sb="839" eb="840">
      <t>リツ</t>
    </rPh>
    <rPh sb="841" eb="843">
      <t>コウキョウ</t>
    </rPh>
    <rPh sb="843" eb="846">
      <t>ゲスイドウ</t>
    </rPh>
    <rPh sb="846" eb="848">
      <t>セイビ</t>
    </rPh>
    <rPh sb="849" eb="850">
      <t>トモナ</t>
    </rPh>
    <rPh sb="851" eb="854">
      <t>ゲスイドウ</t>
    </rPh>
    <rPh sb="854" eb="856">
      <t>ショリ</t>
    </rPh>
    <rPh sb="856" eb="858">
      <t>ジンコウ</t>
    </rPh>
    <rPh sb="859" eb="861">
      <t>ゾウカ</t>
    </rPh>
    <rPh sb="861" eb="862">
      <t>リツ</t>
    </rPh>
    <rPh sb="863" eb="865">
      <t>シタマワ</t>
    </rPh>
    <rPh sb="874" eb="875">
      <t>カンガ</t>
    </rPh>
    <rPh sb="884" eb="886">
      <t>ルイジ</t>
    </rPh>
    <rPh sb="886" eb="888">
      <t>ダンタイ</t>
    </rPh>
    <rPh sb="889" eb="892">
      <t>ヘイキンチ</t>
    </rPh>
    <rPh sb="895" eb="896">
      <t>ヒク</t>
    </rPh>
    <rPh sb="897" eb="899">
      <t>スイジュン</t>
    </rPh>
    <rPh sb="903" eb="906">
      <t>ミセツゾク</t>
    </rPh>
    <rPh sb="906" eb="908">
      <t>セタイ</t>
    </rPh>
    <rPh sb="910" eb="912">
      <t>セツゾク</t>
    </rPh>
    <rPh sb="912" eb="914">
      <t>カンショウ</t>
    </rPh>
    <rPh sb="915" eb="917">
      <t>ジッシ</t>
    </rPh>
    <rPh sb="919" eb="924">
      <t>スイセンカジンコウ</t>
    </rPh>
    <phoneticPr fontId="4"/>
  </si>
  <si>
    <t>　当市は昭和５８年度に公共下水道の供用を開始し、現在も公共下水道の整備や普及促進に努めています。
　経営状況については、経常収支比率が昨年度と比較して約4％の減少に転じていることから、近年の職員給与費の増加や物価高騰による営業費用の増加が少なからず影響しているものと考えられます。また、当市は類似団体と比較して企業債残高対事業規模比率が高く、経費回収率が低い水準にあります。
　当市の経費回収率は約80％で推移しており、残りの20％については使用料以外の収入により経費を賄っている状態のため、使用料の適正化を図り経費回収率100％を目指していく必要があります。
　施設の老朽化状況については、法定耐用年数には達していないものの、今後増加していく見込みであることから、ストックマネジメント計画に基づき、計画的な改築更新を実施していく必要があります。
　使用料の適正化や今後増加する老朽化施設の改築更新など、喫緊の課題が迫る中、持続的なサービスを提供するため、令和６年度に三郷市公共下水道事業経営戦略を策定しました。引き続き、健全で安定した事業運営を目指していきます。</t>
    <rPh sb="79" eb="81">
      <t>ゲンショウ</t>
    </rPh>
    <rPh sb="82" eb="83">
      <t>テン</t>
    </rPh>
    <rPh sb="119" eb="120">
      <t>スク</t>
    </rPh>
    <rPh sb="124" eb="126">
      <t>エイキョウ</t>
    </rPh>
    <rPh sb="133" eb="134">
      <t>カンガ</t>
    </rPh>
    <rPh sb="143" eb="145">
      <t>トウシ</t>
    </rPh>
    <rPh sb="246" eb="249">
      <t>シヨウリョウ</t>
    </rPh>
    <rPh sb="250" eb="253">
      <t>テキセイカ</t>
    </rPh>
    <rPh sb="254" eb="255">
      <t>ハカ</t>
    </rPh>
    <rPh sb="266" eb="268">
      <t>メザ</t>
    </rPh>
    <rPh sb="272" eb="274">
      <t>ヒツヨウ</t>
    </rPh>
    <phoneticPr fontId="4"/>
  </si>
  <si>
    <t>①有形固定資産減価償却比率
　当市における公共下水道の供用開始は昭和５８年と比較的近年の整備であり、法定耐用年数が迫っている資産は少ない状況です。施設更新の必要性は高くない状況ではありますが、更新費用の平準化を図るべく、ストックマネジメント計画に基づき、長寿命化事業など必要な事業を計画的に実施します。
②管渠老朽化率
　当市における公共下水道施設は整備から約４０年と法定耐用年数の５０年に達しておらず、比率は0％で推移しています。
③管渠改善率
　当市における管渠は法定耐用年数未満であり、必要な更新が発生していないため、類似団体より低い状況です。今後もストックマネジメント計画に基づき、計画的な管更生を実施します。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</si>
</sst>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7"/>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0.03</c:v>
                </c:pt>
                <c:pt idx="1">
                  <c:v>7.0000000000000007E-2</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704-4A6C-A212-3AA26196AE1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0.14000000000000001</c:v>
                </c:pt>
                <c:pt idx="2">
                  <c:v>0.15</c:v>
                </c:pt>
                <c:pt idx="3">
                  <c:v>0.12</c:v>
                </c:pt>
                <c:pt idx="4">
                  <c:v>0.16</c:v>
                </c:pt>
              </c:numCache>
            </c:numRef>
          </c:val>
          <c:smooth val="0"/>
          <c:extLst>
            <c:ext xmlns:c16="http://schemas.microsoft.com/office/drawing/2014/chart" uri="{C3380CC4-5D6E-409C-BE32-E72D297353CC}">
              <c16:uniqueId val="{00000001-B704-4A6C-A212-3AA26196AE1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E09-48E4-B496-80D2CFAF466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67.709999999999994</c:v>
                </c:pt>
                <c:pt idx="1">
                  <c:v>67.13</c:v>
                </c:pt>
                <c:pt idx="2">
                  <c:v>66.819999999999993</c:v>
                </c:pt>
                <c:pt idx="3">
                  <c:v>65.98</c:v>
                </c:pt>
                <c:pt idx="4">
                  <c:v>66.27</c:v>
                </c:pt>
              </c:numCache>
            </c:numRef>
          </c:val>
          <c:smooth val="0"/>
          <c:extLst>
            <c:ext xmlns:c16="http://schemas.microsoft.com/office/drawing/2014/chart" uri="{C3380CC4-5D6E-409C-BE32-E72D297353CC}">
              <c16:uniqueId val="{00000001-FE09-48E4-B496-80D2CFAF466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88.72</c:v>
                </c:pt>
                <c:pt idx="1">
                  <c:v>89.02</c:v>
                </c:pt>
                <c:pt idx="2">
                  <c:v>89.86</c:v>
                </c:pt>
                <c:pt idx="3">
                  <c:v>90.6</c:v>
                </c:pt>
                <c:pt idx="4">
                  <c:v>90.37</c:v>
                </c:pt>
              </c:numCache>
            </c:numRef>
          </c:val>
          <c:extLst>
            <c:ext xmlns:c16="http://schemas.microsoft.com/office/drawing/2014/chart" uri="{C3380CC4-5D6E-409C-BE32-E72D297353CC}">
              <c16:uniqueId val="{00000000-8EE7-4CA2-A8C3-4CB63030443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97.24</c:v>
                </c:pt>
                <c:pt idx="1">
                  <c:v>97.79</c:v>
                </c:pt>
                <c:pt idx="2">
                  <c:v>97.75</c:v>
                </c:pt>
                <c:pt idx="3">
                  <c:v>97.83</c:v>
                </c:pt>
                <c:pt idx="4">
                  <c:v>97.9</c:v>
                </c:pt>
              </c:numCache>
            </c:numRef>
          </c:val>
          <c:smooth val="0"/>
          <c:extLst>
            <c:ext xmlns:c16="http://schemas.microsoft.com/office/drawing/2014/chart" uri="{C3380CC4-5D6E-409C-BE32-E72D297353CC}">
              <c16:uniqueId val="{00000001-8EE7-4CA2-A8C3-4CB63030443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109.05</c:v>
                </c:pt>
                <c:pt idx="1">
                  <c:v>111.89</c:v>
                </c:pt>
                <c:pt idx="2">
                  <c:v>111.19</c:v>
                </c:pt>
                <c:pt idx="3">
                  <c:v>112.32</c:v>
                </c:pt>
                <c:pt idx="4">
                  <c:v>108.48</c:v>
                </c:pt>
              </c:numCache>
            </c:numRef>
          </c:val>
          <c:extLst>
            <c:ext xmlns:c16="http://schemas.microsoft.com/office/drawing/2014/chart" uri="{C3380CC4-5D6E-409C-BE32-E72D297353CC}">
              <c16:uniqueId val="{00000000-417D-42FE-8BF9-261E904667E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107.05</c:v>
                </c:pt>
                <c:pt idx="1">
                  <c:v>106.43</c:v>
                </c:pt>
                <c:pt idx="2">
                  <c:v>106.81</c:v>
                </c:pt>
                <c:pt idx="3">
                  <c:v>106.99</c:v>
                </c:pt>
                <c:pt idx="4">
                  <c:v>106.79</c:v>
                </c:pt>
              </c:numCache>
            </c:numRef>
          </c:val>
          <c:smooth val="0"/>
          <c:extLst>
            <c:ext xmlns:c16="http://schemas.microsoft.com/office/drawing/2014/chart" uri="{C3380CC4-5D6E-409C-BE32-E72D297353CC}">
              <c16:uniqueId val="{00000001-417D-42FE-8BF9-261E904667E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2.92</c:v>
                </c:pt>
                <c:pt idx="1">
                  <c:v>5.76</c:v>
                </c:pt>
                <c:pt idx="2">
                  <c:v>8.51</c:v>
                </c:pt>
                <c:pt idx="3">
                  <c:v>11.12</c:v>
                </c:pt>
                <c:pt idx="4">
                  <c:v>13.64</c:v>
                </c:pt>
              </c:numCache>
            </c:numRef>
          </c:val>
          <c:extLst>
            <c:ext xmlns:c16="http://schemas.microsoft.com/office/drawing/2014/chart" uri="{C3380CC4-5D6E-409C-BE32-E72D297353CC}">
              <c16:uniqueId val="{00000000-5DB3-4FCF-832E-07A7DBF5BCE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27.39</c:v>
                </c:pt>
                <c:pt idx="1">
                  <c:v>30.42</c:v>
                </c:pt>
                <c:pt idx="2">
                  <c:v>32.96</c:v>
                </c:pt>
                <c:pt idx="3">
                  <c:v>34.909999999999997</c:v>
                </c:pt>
                <c:pt idx="4">
                  <c:v>36.93</c:v>
                </c:pt>
              </c:numCache>
            </c:numRef>
          </c:val>
          <c:smooth val="0"/>
          <c:extLst>
            <c:ext xmlns:c16="http://schemas.microsoft.com/office/drawing/2014/chart" uri="{C3380CC4-5D6E-409C-BE32-E72D297353CC}">
              <c16:uniqueId val="{00000001-5DB3-4FCF-832E-07A7DBF5BCE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6CD-46D1-88EE-3F29D392B46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5.86</c:v>
                </c:pt>
                <c:pt idx="1">
                  <c:v>6.66</c:v>
                </c:pt>
                <c:pt idx="2">
                  <c:v>8.49</c:v>
                </c:pt>
                <c:pt idx="3">
                  <c:v>10.08</c:v>
                </c:pt>
                <c:pt idx="4">
                  <c:v>11.2</c:v>
                </c:pt>
              </c:numCache>
            </c:numRef>
          </c:val>
          <c:smooth val="0"/>
          <c:extLst>
            <c:ext xmlns:c16="http://schemas.microsoft.com/office/drawing/2014/chart" uri="{C3380CC4-5D6E-409C-BE32-E72D297353CC}">
              <c16:uniqueId val="{00000001-36CD-46D1-88EE-3F29D392B46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7C-45FF-832C-A88F4BC8D1C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77C-45FF-832C-A88F4BC8D1C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33.53</c:v>
                </c:pt>
                <c:pt idx="1">
                  <c:v>38.270000000000003</c:v>
                </c:pt>
                <c:pt idx="2">
                  <c:v>44.29</c:v>
                </c:pt>
                <c:pt idx="3">
                  <c:v>73.41</c:v>
                </c:pt>
                <c:pt idx="4">
                  <c:v>83.78</c:v>
                </c:pt>
              </c:numCache>
            </c:numRef>
          </c:val>
          <c:extLst>
            <c:ext xmlns:c16="http://schemas.microsoft.com/office/drawing/2014/chart" uri="{C3380CC4-5D6E-409C-BE32-E72D297353CC}">
              <c16:uniqueId val="{00000000-9ED8-4291-9A9F-0DA394B5C2A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84.84</c:v>
                </c:pt>
                <c:pt idx="1">
                  <c:v>88.42</c:v>
                </c:pt>
                <c:pt idx="2">
                  <c:v>93.63</c:v>
                </c:pt>
                <c:pt idx="3">
                  <c:v>100.41</c:v>
                </c:pt>
                <c:pt idx="4">
                  <c:v>113.88</c:v>
                </c:pt>
              </c:numCache>
            </c:numRef>
          </c:val>
          <c:smooth val="0"/>
          <c:extLst>
            <c:ext xmlns:c16="http://schemas.microsoft.com/office/drawing/2014/chart" uri="{C3380CC4-5D6E-409C-BE32-E72D297353CC}">
              <c16:uniqueId val="{00000001-9ED8-4291-9A9F-0DA394B5C2A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1327.6</c:v>
                </c:pt>
                <c:pt idx="1">
                  <c:v>1274.3699999999999</c:v>
                </c:pt>
                <c:pt idx="2">
                  <c:v>1234.46</c:v>
                </c:pt>
                <c:pt idx="3">
                  <c:v>1232.6600000000001</c:v>
                </c:pt>
                <c:pt idx="4">
                  <c:v>1468.13</c:v>
                </c:pt>
              </c:numCache>
            </c:numRef>
          </c:val>
          <c:extLst>
            <c:ext xmlns:c16="http://schemas.microsoft.com/office/drawing/2014/chart" uri="{C3380CC4-5D6E-409C-BE32-E72D297353CC}">
              <c16:uniqueId val="{00000000-1C6C-49FD-8C47-DFF4652BE39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565.62</c:v>
                </c:pt>
                <c:pt idx="1">
                  <c:v>544.61</c:v>
                </c:pt>
                <c:pt idx="2">
                  <c:v>525.07000000000005</c:v>
                </c:pt>
                <c:pt idx="3">
                  <c:v>499.16</c:v>
                </c:pt>
                <c:pt idx="4">
                  <c:v>481.58</c:v>
                </c:pt>
              </c:numCache>
            </c:numRef>
          </c:val>
          <c:smooth val="0"/>
          <c:extLst>
            <c:ext xmlns:c16="http://schemas.microsoft.com/office/drawing/2014/chart" uri="{C3380CC4-5D6E-409C-BE32-E72D297353CC}">
              <c16:uniqueId val="{00000001-1C6C-49FD-8C47-DFF4652BE39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85.95</c:v>
                </c:pt>
                <c:pt idx="1">
                  <c:v>78.239999999999995</c:v>
                </c:pt>
                <c:pt idx="2">
                  <c:v>78.47</c:v>
                </c:pt>
                <c:pt idx="3">
                  <c:v>79.260000000000005</c:v>
                </c:pt>
                <c:pt idx="4">
                  <c:v>79.55</c:v>
                </c:pt>
              </c:numCache>
            </c:numRef>
          </c:val>
          <c:extLst>
            <c:ext xmlns:c16="http://schemas.microsoft.com/office/drawing/2014/chart" uri="{C3380CC4-5D6E-409C-BE32-E72D297353CC}">
              <c16:uniqueId val="{00000000-617E-44C7-AB31-204319169E4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102.36</c:v>
                </c:pt>
                <c:pt idx="1">
                  <c:v>103.76</c:v>
                </c:pt>
                <c:pt idx="2">
                  <c:v>103.57</c:v>
                </c:pt>
                <c:pt idx="3">
                  <c:v>104.04</c:v>
                </c:pt>
                <c:pt idx="4">
                  <c:v>103.73</c:v>
                </c:pt>
              </c:numCache>
            </c:numRef>
          </c:val>
          <c:smooth val="0"/>
          <c:extLst>
            <c:ext xmlns:c16="http://schemas.microsoft.com/office/drawing/2014/chart" uri="{C3380CC4-5D6E-409C-BE32-E72D297353CC}">
              <c16:uniqueId val="{00000001-617E-44C7-AB31-204319169E4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130.37</c:v>
                </c:pt>
                <c:pt idx="1">
                  <c:v>150</c:v>
                </c:pt>
                <c:pt idx="2">
                  <c:v>150</c:v>
                </c:pt>
                <c:pt idx="3">
                  <c:v>150</c:v>
                </c:pt>
                <c:pt idx="4">
                  <c:v>150</c:v>
                </c:pt>
              </c:numCache>
            </c:numRef>
          </c:val>
          <c:extLst>
            <c:ext xmlns:c16="http://schemas.microsoft.com/office/drawing/2014/chart" uri="{C3380CC4-5D6E-409C-BE32-E72D297353CC}">
              <c16:uniqueId val="{00000000-114A-41AB-ACA4-8B53A25B97D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114.01</c:v>
                </c:pt>
                <c:pt idx="1">
                  <c:v>111.18</c:v>
                </c:pt>
                <c:pt idx="2">
                  <c:v>111.78</c:v>
                </c:pt>
                <c:pt idx="3">
                  <c:v>112.75</c:v>
                </c:pt>
                <c:pt idx="4">
                  <c:v>114.35</c:v>
                </c:pt>
              </c:numCache>
            </c:numRef>
          </c:val>
          <c:smooth val="0"/>
          <c:extLst>
            <c:ext xmlns:c16="http://schemas.microsoft.com/office/drawing/2014/chart" uri="{C3380CC4-5D6E-409C-BE32-E72D297353CC}">
              <c16:uniqueId val="{00000001-114A-41AB-ACA4-8B53A25B97D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C61" zoomScale="130" zoomScaleNormal="13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埼玉県　三郷市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Ab</v>
      </c>
      <c r="X8" s="70"/>
      <c r="Y8" s="70"/>
      <c r="Z8" s="70"/>
      <c r="AA8" s="70"/>
      <c r="AB8" s="70"/>
      <c r="AC8" s="70"/>
      <c r="AD8" s="71" t="str">
        <f>データ!$M$6</f>
        <v>非設置</v>
      </c>
      <c r="AE8" s="71"/>
      <c r="AF8" s="71"/>
      <c r="AG8" s="71"/>
      <c r="AH8" s="71"/>
      <c r="AI8" s="71"/>
      <c r="AJ8" s="71"/>
      <c r="AK8" s="3"/>
      <c r="AL8" s="45">
        <f>データ!S6</f>
        <v>142152</v>
      </c>
      <c r="AM8" s="45"/>
      <c r="AN8" s="45"/>
      <c r="AO8" s="45"/>
      <c r="AP8" s="45"/>
      <c r="AQ8" s="45"/>
      <c r="AR8" s="45"/>
      <c r="AS8" s="45"/>
      <c r="AT8" s="44">
        <f>データ!T6</f>
        <v>30.13</v>
      </c>
      <c r="AU8" s="44"/>
      <c r="AV8" s="44"/>
      <c r="AW8" s="44"/>
      <c r="AX8" s="44"/>
      <c r="AY8" s="44"/>
      <c r="AZ8" s="44"/>
      <c r="BA8" s="44"/>
      <c r="BB8" s="44">
        <f>データ!U6</f>
        <v>4717.96</v>
      </c>
      <c r="BC8" s="44"/>
      <c r="BD8" s="44"/>
      <c r="BE8" s="44"/>
      <c r="BF8" s="44"/>
      <c r="BG8" s="44"/>
      <c r="BH8" s="44"/>
      <c r="BI8" s="44"/>
      <c r="BJ8" s="3"/>
      <c r="BK8" s="3"/>
      <c r="BL8" s="66" t="s">
        <v>10</v>
      </c>
      <c r="BM8" s="67"/>
      <c r="BN8" s="68" t="s">
        <v>11</v>
      </c>
      <c r="BO8" s="68"/>
      <c r="BP8" s="68"/>
      <c r="BQ8" s="68"/>
      <c r="BR8" s="68"/>
      <c r="BS8" s="68"/>
      <c r="BT8" s="68"/>
      <c r="BU8" s="68"/>
      <c r="BV8" s="68"/>
      <c r="BW8" s="68"/>
      <c r="BX8" s="68"/>
      <c r="BY8" s="6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49.31</v>
      </c>
      <c r="J10" s="44"/>
      <c r="K10" s="44"/>
      <c r="L10" s="44"/>
      <c r="M10" s="44"/>
      <c r="N10" s="44"/>
      <c r="O10" s="44"/>
      <c r="P10" s="44">
        <f>データ!P6</f>
        <v>89.33</v>
      </c>
      <c r="Q10" s="44"/>
      <c r="R10" s="44"/>
      <c r="S10" s="44"/>
      <c r="T10" s="44"/>
      <c r="U10" s="44"/>
      <c r="V10" s="44"/>
      <c r="W10" s="44">
        <f>データ!Q6</f>
        <v>85.13</v>
      </c>
      <c r="X10" s="44"/>
      <c r="Y10" s="44"/>
      <c r="Z10" s="44"/>
      <c r="AA10" s="44"/>
      <c r="AB10" s="44"/>
      <c r="AC10" s="44"/>
      <c r="AD10" s="45">
        <f>データ!R6</f>
        <v>2214</v>
      </c>
      <c r="AE10" s="45"/>
      <c r="AF10" s="45"/>
      <c r="AG10" s="45"/>
      <c r="AH10" s="45"/>
      <c r="AI10" s="45"/>
      <c r="AJ10" s="45"/>
      <c r="AK10" s="2"/>
      <c r="AL10" s="45">
        <f>データ!V6</f>
        <v>126890</v>
      </c>
      <c r="AM10" s="45"/>
      <c r="AN10" s="45"/>
      <c r="AO10" s="45"/>
      <c r="AP10" s="45"/>
      <c r="AQ10" s="45"/>
      <c r="AR10" s="45"/>
      <c r="AS10" s="45"/>
      <c r="AT10" s="44">
        <f>データ!W6</f>
        <v>14.13</v>
      </c>
      <c r="AU10" s="44"/>
      <c r="AV10" s="44"/>
      <c r="AW10" s="44"/>
      <c r="AX10" s="44"/>
      <c r="AY10" s="44"/>
      <c r="AZ10" s="44"/>
      <c r="BA10" s="44"/>
      <c r="BB10" s="44">
        <f>データ!X6</f>
        <v>8980.18</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5" t="s">
        <v>114</v>
      </c>
      <c r="BM66" s="86"/>
      <c r="BN66" s="86"/>
      <c r="BO66" s="86"/>
      <c r="BP66" s="86"/>
      <c r="BQ66" s="86"/>
      <c r="BR66" s="86"/>
      <c r="BS66" s="86"/>
      <c r="BT66" s="86"/>
      <c r="BU66" s="86"/>
      <c r="BV66" s="86"/>
      <c r="BW66" s="86"/>
      <c r="BX66" s="86"/>
      <c r="BY66" s="86"/>
      <c r="BZ66" s="8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5"/>
      <c r="BM67" s="86"/>
      <c r="BN67" s="86"/>
      <c r="BO67" s="86"/>
      <c r="BP67" s="86"/>
      <c r="BQ67" s="86"/>
      <c r="BR67" s="86"/>
      <c r="BS67" s="86"/>
      <c r="BT67" s="86"/>
      <c r="BU67" s="86"/>
      <c r="BV67" s="86"/>
      <c r="BW67" s="86"/>
      <c r="BX67" s="86"/>
      <c r="BY67" s="86"/>
      <c r="BZ67" s="8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5"/>
      <c r="BM68" s="86"/>
      <c r="BN68" s="86"/>
      <c r="BO68" s="86"/>
      <c r="BP68" s="86"/>
      <c r="BQ68" s="86"/>
      <c r="BR68" s="86"/>
      <c r="BS68" s="86"/>
      <c r="BT68" s="86"/>
      <c r="BU68" s="86"/>
      <c r="BV68" s="86"/>
      <c r="BW68" s="86"/>
      <c r="BX68" s="86"/>
      <c r="BY68" s="86"/>
      <c r="BZ68" s="8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5"/>
      <c r="BM69" s="86"/>
      <c r="BN69" s="86"/>
      <c r="BO69" s="86"/>
      <c r="BP69" s="86"/>
      <c r="BQ69" s="86"/>
      <c r="BR69" s="86"/>
      <c r="BS69" s="86"/>
      <c r="BT69" s="86"/>
      <c r="BU69" s="86"/>
      <c r="BV69" s="86"/>
      <c r="BW69" s="86"/>
      <c r="BX69" s="86"/>
      <c r="BY69" s="86"/>
      <c r="BZ69" s="8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5"/>
      <c r="BM70" s="86"/>
      <c r="BN70" s="86"/>
      <c r="BO70" s="86"/>
      <c r="BP70" s="86"/>
      <c r="BQ70" s="86"/>
      <c r="BR70" s="86"/>
      <c r="BS70" s="86"/>
      <c r="BT70" s="86"/>
      <c r="BU70" s="86"/>
      <c r="BV70" s="86"/>
      <c r="BW70" s="86"/>
      <c r="BX70" s="86"/>
      <c r="BY70" s="86"/>
      <c r="BZ70" s="8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5"/>
      <c r="BM71" s="86"/>
      <c r="BN71" s="86"/>
      <c r="BO71" s="86"/>
      <c r="BP71" s="86"/>
      <c r="BQ71" s="86"/>
      <c r="BR71" s="86"/>
      <c r="BS71" s="86"/>
      <c r="BT71" s="86"/>
      <c r="BU71" s="86"/>
      <c r="BV71" s="86"/>
      <c r="BW71" s="86"/>
      <c r="BX71" s="86"/>
      <c r="BY71" s="86"/>
      <c r="BZ71" s="8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5"/>
      <c r="BM72" s="86"/>
      <c r="BN72" s="86"/>
      <c r="BO72" s="86"/>
      <c r="BP72" s="86"/>
      <c r="BQ72" s="86"/>
      <c r="BR72" s="86"/>
      <c r="BS72" s="86"/>
      <c r="BT72" s="86"/>
      <c r="BU72" s="86"/>
      <c r="BV72" s="86"/>
      <c r="BW72" s="86"/>
      <c r="BX72" s="86"/>
      <c r="BY72" s="86"/>
      <c r="BZ72" s="8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5"/>
      <c r="BM73" s="86"/>
      <c r="BN73" s="86"/>
      <c r="BO73" s="86"/>
      <c r="BP73" s="86"/>
      <c r="BQ73" s="86"/>
      <c r="BR73" s="86"/>
      <c r="BS73" s="86"/>
      <c r="BT73" s="86"/>
      <c r="BU73" s="86"/>
      <c r="BV73" s="86"/>
      <c r="BW73" s="86"/>
      <c r="BX73" s="86"/>
      <c r="BY73" s="86"/>
      <c r="BZ73" s="8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5"/>
      <c r="BM74" s="86"/>
      <c r="BN74" s="86"/>
      <c r="BO74" s="86"/>
      <c r="BP74" s="86"/>
      <c r="BQ74" s="86"/>
      <c r="BR74" s="86"/>
      <c r="BS74" s="86"/>
      <c r="BT74" s="86"/>
      <c r="BU74" s="86"/>
      <c r="BV74" s="86"/>
      <c r="BW74" s="86"/>
      <c r="BX74" s="86"/>
      <c r="BY74" s="86"/>
      <c r="BZ74" s="8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5"/>
      <c r="BM75" s="86"/>
      <c r="BN75" s="86"/>
      <c r="BO75" s="86"/>
      <c r="BP75" s="86"/>
      <c r="BQ75" s="86"/>
      <c r="BR75" s="86"/>
      <c r="BS75" s="86"/>
      <c r="BT75" s="86"/>
      <c r="BU75" s="86"/>
      <c r="BV75" s="86"/>
      <c r="BW75" s="86"/>
      <c r="BX75" s="86"/>
      <c r="BY75" s="86"/>
      <c r="BZ75" s="8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5"/>
      <c r="BM76" s="86"/>
      <c r="BN76" s="86"/>
      <c r="BO76" s="86"/>
      <c r="BP76" s="86"/>
      <c r="BQ76" s="86"/>
      <c r="BR76" s="86"/>
      <c r="BS76" s="86"/>
      <c r="BT76" s="86"/>
      <c r="BU76" s="86"/>
      <c r="BV76" s="86"/>
      <c r="BW76" s="86"/>
      <c r="BX76" s="86"/>
      <c r="BY76" s="86"/>
      <c r="BZ76" s="8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5"/>
      <c r="BM77" s="86"/>
      <c r="BN77" s="86"/>
      <c r="BO77" s="86"/>
      <c r="BP77" s="86"/>
      <c r="BQ77" s="86"/>
      <c r="BR77" s="86"/>
      <c r="BS77" s="86"/>
      <c r="BT77" s="86"/>
      <c r="BU77" s="86"/>
      <c r="BV77" s="86"/>
      <c r="BW77" s="86"/>
      <c r="BX77" s="86"/>
      <c r="BY77" s="86"/>
      <c r="BZ77" s="8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5"/>
      <c r="BM78" s="86"/>
      <c r="BN78" s="86"/>
      <c r="BO78" s="86"/>
      <c r="BP78" s="86"/>
      <c r="BQ78" s="86"/>
      <c r="BR78" s="86"/>
      <c r="BS78" s="86"/>
      <c r="BT78" s="86"/>
      <c r="BU78" s="86"/>
      <c r="BV78" s="86"/>
      <c r="BW78" s="86"/>
      <c r="BX78" s="86"/>
      <c r="BY78" s="86"/>
      <c r="BZ78" s="8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5"/>
      <c r="BM79" s="86"/>
      <c r="BN79" s="86"/>
      <c r="BO79" s="86"/>
      <c r="BP79" s="86"/>
      <c r="BQ79" s="86"/>
      <c r="BR79" s="86"/>
      <c r="BS79" s="86"/>
      <c r="BT79" s="86"/>
      <c r="BU79" s="86"/>
      <c r="BV79" s="86"/>
      <c r="BW79" s="86"/>
      <c r="BX79" s="86"/>
      <c r="BY79" s="86"/>
      <c r="BZ79" s="8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5"/>
      <c r="BM80" s="86"/>
      <c r="BN80" s="86"/>
      <c r="BO80" s="86"/>
      <c r="BP80" s="86"/>
      <c r="BQ80" s="86"/>
      <c r="BR80" s="86"/>
      <c r="BS80" s="86"/>
      <c r="BT80" s="86"/>
      <c r="BU80" s="86"/>
      <c r="BV80" s="86"/>
      <c r="BW80" s="86"/>
      <c r="BX80" s="86"/>
      <c r="BY80" s="86"/>
      <c r="BZ80" s="8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5"/>
      <c r="BM81" s="86"/>
      <c r="BN81" s="86"/>
      <c r="BO81" s="86"/>
      <c r="BP81" s="86"/>
      <c r="BQ81" s="86"/>
      <c r="BR81" s="86"/>
      <c r="BS81" s="86"/>
      <c r="BT81" s="86"/>
      <c r="BU81" s="86"/>
      <c r="BV81" s="86"/>
      <c r="BW81" s="86"/>
      <c r="BX81" s="86"/>
      <c r="BY81" s="86"/>
      <c r="BZ81" s="8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8"/>
      <c r="BM82" s="89"/>
      <c r="BN82" s="89"/>
      <c r="BO82" s="89"/>
      <c r="BP82" s="89"/>
      <c r="BQ82" s="89"/>
      <c r="BR82" s="89"/>
      <c r="BS82" s="89"/>
      <c r="BT82" s="89"/>
      <c r="BU82" s="89"/>
      <c r="BV82" s="89"/>
      <c r="BW82" s="89"/>
      <c r="BX82" s="89"/>
      <c r="BY82" s="89"/>
      <c r="BZ82" s="90"/>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Gcz+TRdjWbd6o6tEQaZvdXsAC0n5TScFbUtfzBcNq5b19SR5HKkOITMVYtukXqI6Y79TdcAUgWFu4/Am6HneAA==" saltValue="6QljDXzQl8Hnq35fS7UKR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112372</v>
      </c>
      <c r="D6" s="19">
        <f t="shared" si="3"/>
        <v>46</v>
      </c>
      <c r="E6" s="19">
        <f t="shared" si="3"/>
        <v>17</v>
      </c>
      <c r="F6" s="19">
        <f t="shared" si="3"/>
        <v>1</v>
      </c>
      <c r="G6" s="19">
        <f t="shared" si="3"/>
        <v>0</v>
      </c>
      <c r="H6" s="19" t="str">
        <f t="shared" si="3"/>
        <v>埼玉県　三郷市</v>
      </c>
      <c r="I6" s="19" t="str">
        <f t="shared" si="3"/>
        <v>法適用</v>
      </c>
      <c r="J6" s="19" t="str">
        <f t="shared" si="3"/>
        <v>下水道事業</v>
      </c>
      <c r="K6" s="19" t="str">
        <f t="shared" si="3"/>
        <v>公共下水道</v>
      </c>
      <c r="L6" s="19" t="str">
        <f t="shared" si="3"/>
        <v>Ab</v>
      </c>
      <c r="M6" s="19" t="str">
        <f t="shared" si="3"/>
        <v>非設置</v>
      </c>
      <c r="N6" s="20" t="str">
        <f t="shared" si="3"/>
        <v>-</v>
      </c>
      <c r="O6" s="20">
        <f t="shared" si="3"/>
        <v>49.31</v>
      </c>
      <c r="P6" s="20">
        <f t="shared" si="3"/>
        <v>89.33</v>
      </c>
      <c r="Q6" s="20">
        <f t="shared" si="3"/>
        <v>85.13</v>
      </c>
      <c r="R6" s="20">
        <f t="shared" si="3"/>
        <v>2214</v>
      </c>
      <c r="S6" s="20">
        <f t="shared" si="3"/>
        <v>142152</v>
      </c>
      <c r="T6" s="20">
        <f t="shared" si="3"/>
        <v>30.13</v>
      </c>
      <c r="U6" s="20">
        <f t="shared" si="3"/>
        <v>4717.96</v>
      </c>
      <c r="V6" s="20">
        <f t="shared" si="3"/>
        <v>126890</v>
      </c>
      <c r="W6" s="20">
        <f t="shared" si="3"/>
        <v>14.13</v>
      </c>
      <c r="X6" s="20">
        <f t="shared" si="3"/>
        <v>8980.18</v>
      </c>
      <c r="Y6" s="21">
        <f>IF(Y7="",NA(),Y7)</f>
        <v>109.05</v>
      </c>
      <c r="Z6" s="21">
        <f t="shared" ref="Z6:AH6" si="4">IF(Z7="",NA(),Z7)</f>
        <v>111.89</v>
      </c>
      <c r="AA6" s="21">
        <f t="shared" si="4"/>
        <v>111.19</v>
      </c>
      <c r="AB6" s="21">
        <f t="shared" si="4"/>
        <v>112.32</v>
      </c>
      <c r="AC6" s="21">
        <f t="shared" si="4"/>
        <v>108.48</v>
      </c>
      <c r="AD6" s="21">
        <f t="shared" si="4"/>
        <v>107.05</v>
      </c>
      <c r="AE6" s="21">
        <f t="shared" si="4"/>
        <v>106.43</v>
      </c>
      <c r="AF6" s="21">
        <f t="shared" si="4"/>
        <v>106.81</v>
      </c>
      <c r="AG6" s="21">
        <f t="shared" si="4"/>
        <v>106.99</v>
      </c>
      <c r="AH6" s="21">
        <f t="shared" si="4"/>
        <v>106.79</v>
      </c>
      <c r="AI6" s="20" t="str">
        <f>IF(AI7="","",IF(AI7="-","【-】","【"&amp;SUBSTITUTE(TEXT(AI7,"#,##0.00"),"-","△")&amp;"】"))</f>
        <v>【105.36】</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0">
        <f t="shared" si="5"/>
        <v>0</v>
      </c>
      <c r="AT6" s="20" t="str">
        <f>IF(AT7="","",IF(AT7="-","【-】","【"&amp;SUBSTITUTE(TEXT(AT7,"#,##0.00"),"-","△")&amp;"】"))</f>
        <v>【3.12】</v>
      </c>
      <c r="AU6" s="21">
        <f>IF(AU7="",NA(),AU7)</f>
        <v>33.53</v>
      </c>
      <c r="AV6" s="21">
        <f t="shared" ref="AV6:BD6" si="6">IF(AV7="",NA(),AV7)</f>
        <v>38.270000000000003</v>
      </c>
      <c r="AW6" s="21">
        <f t="shared" si="6"/>
        <v>44.29</v>
      </c>
      <c r="AX6" s="21">
        <f t="shared" si="6"/>
        <v>73.41</v>
      </c>
      <c r="AY6" s="21">
        <f t="shared" si="6"/>
        <v>83.78</v>
      </c>
      <c r="AZ6" s="21">
        <f t="shared" si="6"/>
        <v>84.84</v>
      </c>
      <c r="BA6" s="21">
        <f t="shared" si="6"/>
        <v>88.42</v>
      </c>
      <c r="BB6" s="21">
        <f t="shared" si="6"/>
        <v>93.63</v>
      </c>
      <c r="BC6" s="21">
        <f t="shared" si="6"/>
        <v>100.41</v>
      </c>
      <c r="BD6" s="21">
        <f t="shared" si="6"/>
        <v>113.88</v>
      </c>
      <c r="BE6" s="20" t="str">
        <f>IF(BE7="","",IF(BE7="-","【-】","【"&amp;SUBSTITUTE(TEXT(BE7,"#,##0.00"),"-","△")&amp;"】"))</f>
        <v>【82.75】</v>
      </c>
      <c r="BF6" s="21">
        <f>IF(BF7="",NA(),BF7)</f>
        <v>1327.6</v>
      </c>
      <c r="BG6" s="21">
        <f t="shared" ref="BG6:BO6" si="7">IF(BG7="",NA(),BG7)</f>
        <v>1274.3699999999999</v>
      </c>
      <c r="BH6" s="21">
        <f t="shared" si="7"/>
        <v>1234.46</v>
      </c>
      <c r="BI6" s="21">
        <f t="shared" si="7"/>
        <v>1232.6600000000001</v>
      </c>
      <c r="BJ6" s="21">
        <f t="shared" si="7"/>
        <v>1468.13</v>
      </c>
      <c r="BK6" s="21">
        <f t="shared" si="7"/>
        <v>565.62</v>
      </c>
      <c r="BL6" s="21">
        <f t="shared" si="7"/>
        <v>544.61</v>
      </c>
      <c r="BM6" s="21">
        <f t="shared" si="7"/>
        <v>525.07000000000005</v>
      </c>
      <c r="BN6" s="21">
        <f t="shared" si="7"/>
        <v>499.16</v>
      </c>
      <c r="BO6" s="21">
        <f t="shared" si="7"/>
        <v>481.58</v>
      </c>
      <c r="BP6" s="20" t="str">
        <f>IF(BP7="","",IF(BP7="-","【-】","【"&amp;SUBSTITUTE(TEXT(BP7,"#,##0.00"),"-","△")&amp;"】"))</f>
        <v>【602.56】</v>
      </c>
      <c r="BQ6" s="21">
        <f>IF(BQ7="",NA(),BQ7)</f>
        <v>85.95</v>
      </c>
      <c r="BR6" s="21">
        <f t="shared" ref="BR6:BZ6" si="8">IF(BR7="",NA(),BR7)</f>
        <v>78.239999999999995</v>
      </c>
      <c r="BS6" s="21">
        <f t="shared" si="8"/>
        <v>78.47</v>
      </c>
      <c r="BT6" s="21">
        <f t="shared" si="8"/>
        <v>79.260000000000005</v>
      </c>
      <c r="BU6" s="21">
        <f t="shared" si="8"/>
        <v>79.55</v>
      </c>
      <c r="BV6" s="21">
        <f t="shared" si="8"/>
        <v>102.36</v>
      </c>
      <c r="BW6" s="21">
        <f t="shared" si="8"/>
        <v>103.76</v>
      </c>
      <c r="BX6" s="21">
        <f t="shared" si="8"/>
        <v>103.57</v>
      </c>
      <c r="BY6" s="21">
        <f t="shared" si="8"/>
        <v>104.04</v>
      </c>
      <c r="BZ6" s="21">
        <f t="shared" si="8"/>
        <v>103.73</v>
      </c>
      <c r="CA6" s="20" t="str">
        <f>IF(CA7="","",IF(CA7="-","【-】","【"&amp;SUBSTITUTE(TEXT(CA7,"#,##0.00"),"-","△")&amp;"】"))</f>
        <v>【97.94】</v>
      </c>
      <c r="CB6" s="21">
        <f>IF(CB7="",NA(),CB7)</f>
        <v>130.37</v>
      </c>
      <c r="CC6" s="21">
        <f t="shared" ref="CC6:CK6" si="9">IF(CC7="",NA(),CC7)</f>
        <v>150</v>
      </c>
      <c r="CD6" s="21">
        <f t="shared" si="9"/>
        <v>150</v>
      </c>
      <c r="CE6" s="21">
        <f t="shared" si="9"/>
        <v>150</v>
      </c>
      <c r="CF6" s="21">
        <f t="shared" si="9"/>
        <v>150</v>
      </c>
      <c r="CG6" s="21">
        <f t="shared" si="9"/>
        <v>114.01</v>
      </c>
      <c r="CH6" s="21">
        <f t="shared" si="9"/>
        <v>111.18</v>
      </c>
      <c r="CI6" s="21">
        <f t="shared" si="9"/>
        <v>111.78</v>
      </c>
      <c r="CJ6" s="21">
        <f t="shared" si="9"/>
        <v>112.75</v>
      </c>
      <c r="CK6" s="21">
        <f t="shared" si="9"/>
        <v>114.35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67.709999999999994</v>
      </c>
      <c r="CS6" s="21">
        <f t="shared" si="10"/>
        <v>67.13</v>
      </c>
      <c r="CT6" s="21">
        <f t="shared" si="10"/>
        <v>66.819999999999993</v>
      </c>
      <c r="CU6" s="21">
        <f t="shared" si="10"/>
        <v>65.98</v>
      </c>
      <c r="CV6" s="21">
        <f t="shared" si="10"/>
        <v>66.27</v>
      </c>
      <c r="CW6" s="20" t="str">
        <f>IF(CW7="","",IF(CW7="-","【-】","【"&amp;SUBSTITUTE(TEXT(CW7,"#,##0.00"),"-","△")&amp;"】"))</f>
        <v>【60.13】</v>
      </c>
      <c r="CX6" s="21">
        <f>IF(CX7="",NA(),CX7)</f>
        <v>88.72</v>
      </c>
      <c r="CY6" s="21">
        <f t="shared" ref="CY6:DG6" si="11">IF(CY7="",NA(),CY7)</f>
        <v>89.02</v>
      </c>
      <c r="CZ6" s="21">
        <f t="shared" si="11"/>
        <v>89.86</v>
      </c>
      <c r="DA6" s="21">
        <f t="shared" si="11"/>
        <v>90.6</v>
      </c>
      <c r="DB6" s="21">
        <f t="shared" si="11"/>
        <v>90.37</v>
      </c>
      <c r="DC6" s="21">
        <f t="shared" si="11"/>
        <v>97.24</v>
      </c>
      <c r="DD6" s="21">
        <f t="shared" si="11"/>
        <v>97.79</v>
      </c>
      <c r="DE6" s="21">
        <f t="shared" si="11"/>
        <v>97.75</v>
      </c>
      <c r="DF6" s="21">
        <f t="shared" si="11"/>
        <v>97.83</v>
      </c>
      <c r="DG6" s="21">
        <f t="shared" si="11"/>
        <v>97.9</v>
      </c>
      <c r="DH6" s="20" t="str">
        <f>IF(DH7="","",IF(DH7="-","【-】","【"&amp;SUBSTITUTE(TEXT(DH7,"#,##0.00"),"-","△")&amp;"】"))</f>
        <v>【96.00】</v>
      </c>
      <c r="DI6" s="21">
        <f>IF(DI7="",NA(),DI7)</f>
        <v>2.92</v>
      </c>
      <c r="DJ6" s="21">
        <f t="shared" ref="DJ6:DR6" si="12">IF(DJ7="",NA(),DJ7)</f>
        <v>5.76</v>
      </c>
      <c r="DK6" s="21">
        <f t="shared" si="12"/>
        <v>8.51</v>
      </c>
      <c r="DL6" s="21">
        <f t="shared" si="12"/>
        <v>11.12</v>
      </c>
      <c r="DM6" s="21">
        <f t="shared" si="12"/>
        <v>13.64</v>
      </c>
      <c r="DN6" s="21">
        <f t="shared" si="12"/>
        <v>27.39</v>
      </c>
      <c r="DO6" s="21">
        <f t="shared" si="12"/>
        <v>30.42</v>
      </c>
      <c r="DP6" s="21">
        <f t="shared" si="12"/>
        <v>32.96</v>
      </c>
      <c r="DQ6" s="21">
        <f t="shared" si="12"/>
        <v>34.909999999999997</v>
      </c>
      <c r="DR6" s="21">
        <f t="shared" si="12"/>
        <v>36.93</v>
      </c>
      <c r="DS6" s="20" t="str">
        <f>IF(DS7="","",IF(DS7="-","【-】","【"&amp;SUBSTITUTE(TEXT(DS7,"#,##0.00"),"-","△")&amp;"】"))</f>
        <v>【42.20】</v>
      </c>
      <c r="DT6" s="20">
        <f>IF(DT7="",NA(),DT7)</f>
        <v>0</v>
      </c>
      <c r="DU6" s="20">
        <f t="shared" ref="DU6:EC6" si="13">IF(DU7="",NA(),DU7)</f>
        <v>0</v>
      </c>
      <c r="DV6" s="20">
        <f t="shared" si="13"/>
        <v>0</v>
      </c>
      <c r="DW6" s="20">
        <f t="shared" si="13"/>
        <v>0</v>
      </c>
      <c r="DX6" s="20">
        <f t="shared" si="13"/>
        <v>0</v>
      </c>
      <c r="DY6" s="21">
        <f t="shared" si="13"/>
        <v>5.86</v>
      </c>
      <c r="DZ6" s="21">
        <f t="shared" si="13"/>
        <v>6.66</v>
      </c>
      <c r="EA6" s="21">
        <f t="shared" si="13"/>
        <v>8.49</v>
      </c>
      <c r="EB6" s="21">
        <f t="shared" si="13"/>
        <v>10.08</v>
      </c>
      <c r="EC6" s="21">
        <f t="shared" si="13"/>
        <v>11.2</v>
      </c>
      <c r="ED6" s="20" t="str">
        <f>IF(ED7="","",IF(ED7="-","【-】","【"&amp;SUBSTITUTE(TEXT(ED7,"#,##0.00"),"-","△")&amp;"】"))</f>
        <v>【9.46】</v>
      </c>
      <c r="EE6" s="21">
        <f>IF(EE7="",NA(),EE7)</f>
        <v>0.03</v>
      </c>
      <c r="EF6" s="21">
        <f t="shared" ref="EF6:EN6" si="14">IF(EF7="",NA(),EF7)</f>
        <v>7.0000000000000007E-2</v>
      </c>
      <c r="EG6" s="20">
        <f t="shared" si="14"/>
        <v>0</v>
      </c>
      <c r="EH6" s="20">
        <f t="shared" si="14"/>
        <v>0</v>
      </c>
      <c r="EI6" s="20">
        <f t="shared" si="14"/>
        <v>0</v>
      </c>
      <c r="EJ6" s="21">
        <f t="shared" si="14"/>
        <v>0.19</v>
      </c>
      <c r="EK6" s="21">
        <f t="shared" si="14"/>
        <v>0.14000000000000001</v>
      </c>
      <c r="EL6" s="21">
        <f t="shared" si="14"/>
        <v>0.15</v>
      </c>
      <c r="EM6" s="21">
        <f t="shared" si="14"/>
        <v>0.12</v>
      </c>
      <c r="EN6" s="21">
        <f t="shared" si="14"/>
        <v>0.16</v>
      </c>
      <c r="EO6" s="20" t="str">
        <f>IF(EO7="","",IF(EO7="-","【-】","【"&amp;SUBSTITUTE(TEXT(EO7,"#,##0.00"),"-","△")&amp;"】"))</f>
        <v>【0.19】</v>
      </c>
    </row>
    <row r="7" spans="1:148" s="22" customFormat="1" x14ac:dyDescent="0.15">
      <c r="A7" s="14"/>
      <c r="B7" s="23">
        <v>2024</v>
      </c>
      <c r="C7" s="23">
        <v>112372</v>
      </c>
      <c r="D7" s="23">
        <v>46</v>
      </c>
      <c r="E7" s="23">
        <v>17</v>
      </c>
      <c r="F7" s="23">
        <v>1</v>
      </c>
      <c r="G7" s="23">
        <v>0</v>
      </c>
      <c r="H7" s="23" t="s">
        <v>96</v>
      </c>
      <c r="I7" s="23" t="s">
        <v>97</v>
      </c>
      <c r="J7" s="23" t="s">
        <v>98</v>
      </c>
      <c r="K7" s="23" t="s">
        <v>99</v>
      </c>
      <c r="L7" s="23" t="s">
        <v>100</v>
      </c>
      <c r="M7" s="23" t="s">
        <v>101</v>
      </c>
      <c r="N7" s="24" t="s">
        <v>102</v>
      </c>
      <c r="O7" s="24">
        <v>49.31</v>
      </c>
      <c r="P7" s="24">
        <v>89.33</v>
      </c>
      <c r="Q7" s="24">
        <v>85.13</v>
      </c>
      <c r="R7" s="24">
        <v>2214</v>
      </c>
      <c r="S7" s="24">
        <v>142152</v>
      </c>
      <c r="T7" s="24">
        <v>30.13</v>
      </c>
      <c r="U7" s="24">
        <v>4717.96</v>
      </c>
      <c r="V7" s="24">
        <v>126890</v>
      </c>
      <c r="W7" s="24">
        <v>14.13</v>
      </c>
      <c r="X7" s="24">
        <v>8980.18</v>
      </c>
      <c r="Y7" s="24">
        <v>109.05</v>
      </c>
      <c r="Z7" s="24">
        <v>111.89</v>
      </c>
      <c r="AA7" s="24">
        <v>111.19</v>
      </c>
      <c r="AB7" s="24">
        <v>112.32</v>
      </c>
      <c r="AC7" s="24">
        <v>108.48</v>
      </c>
      <c r="AD7" s="24">
        <v>107.05</v>
      </c>
      <c r="AE7" s="24">
        <v>106.43</v>
      </c>
      <c r="AF7" s="24">
        <v>106.81</v>
      </c>
      <c r="AG7" s="24">
        <v>106.99</v>
      </c>
      <c r="AH7" s="24">
        <v>106.79</v>
      </c>
      <c r="AI7" s="24">
        <v>105.36</v>
      </c>
      <c r="AJ7" s="24">
        <v>0</v>
      </c>
      <c r="AK7" s="24">
        <v>0</v>
      </c>
      <c r="AL7" s="24">
        <v>0</v>
      </c>
      <c r="AM7" s="24">
        <v>0</v>
      </c>
      <c r="AN7" s="24">
        <v>0</v>
      </c>
      <c r="AO7" s="24">
        <v>0</v>
      </c>
      <c r="AP7" s="24">
        <v>0</v>
      </c>
      <c r="AQ7" s="24">
        <v>0</v>
      </c>
      <c r="AR7" s="24">
        <v>0</v>
      </c>
      <c r="AS7" s="24">
        <v>0</v>
      </c>
      <c r="AT7" s="24">
        <v>3.12</v>
      </c>
      <c r="AU7" s="24">
        <v>33.53</v>
      </c>
      <c r="AV7" s="24">
        <v>38.270000000000003</v>
      </c>
      <c r="AW7" s="24">
        <v>44.29</v>
      </c>
      <c r="AX7" s="24">
        <v>73.41</v>
      </c>
      <c r="AY7" s="24">
        <v>83.78</v>
      </c>
      <c r="AZ7" s="24">
        <v>84.84</v>
      </c>
      <c r="BA7" s="24">
        <v>88.42</v>
      </c>
      <c r="BB7" s="24">
        <v>93.63</v>
      </c>
      <c r="BC7" s="24">
        <v>100.41</v>
      </c>
      <c r="BD7" s="24">
        <v>113.88</v>
      </c>
      <c r="BE7" s="24">
        <v>82.75</v>
      </c>
      <c r="BF7" s="24">
        <v>1327.6</v>
      </c>
      <c r="BG7" s="24">
        <v>1274.3699999999999</v>
      </c>
      <c r="BH7" s="24">
        <v>1234.46</v>
      </c>
      <c r="BI7" s="24">
        <v>1232.6600000000001</v>
      </c>
      <c r="BJ7" s="24">
        <v>1468.13</v>
      </c>
      <c r="BK7" s="24">
        <v>565.62</v>
      </c>
      <c r="BL7" s="24">
        <v>544.61</v>
      </c>
      <c r="BM7" s="24">
        <v>525.07000000000005</v>
      </c>
      <c r="BN7" s="24">
        <v>499.16</v>
      </c>
      <c r="BO7" s="24">
        <v>481.58</v>
      </c>
      <c r="BP7" s="24">
        <v>602.55999999999995</v>
      </c>
      <c r="BQ7" s="24">
        <v>85.95</v>
      </c>
      <c r="BR7" s="24">
        <v>78.239999999999995</v>
      </c>
      <c r="BS7" s="24">
        <v>78.47</v>
      </c>
      <c r="BT7" s="24">
        <v>79.260000000000005</v>
      </c>
      <c r="BU7" s="24">
        <v>79.55</v>
      </c>
      <c r="BV7" s="24">
        <v>102.36</v>
      </c>
      <c r="BW7" s="24">
        <v>103.76</v>
      </c>
      <c r="BX7" s="24">
        <v>103.57</v>
      </c>
      <c r="BY7" s="24">
        <v>104.04</v>
      </c>
      <c r="BZ7" s="24">
        <v>103.73</v>
      </c>
      <c r="CA7" s="24">
        <v>97.94</v>
      </c>
      <c r="CB7" s="24">
        <v>130.37</v>
      </c>
      <c r="CC7" s="24">
        <v>150</v>
      </c>
      <c r="CD7" s="24">
        <v>150</v>
      </c>
      <c r="CE7" s="24">
        <v>150</v>
      </c>
      <c r="CF7" s="24">
        <v>150</v>
      </c>
      <c r="CG7" s="24">
        <v>114.01</v>
      </c>
      <c r="CH7" s="24">
        <v>111.18</v>
      </c>
      <c r="CI7" s="24">
        <v>111.78</v>
      </c>
      <c r="CJ7" s="24">
        <v>112.75</v>
      </c>
      <c r="CK7" s="24">
        <v>114.35</v>
      </c>
      <c r="CL7" s="24">
        <v>140.97999999999999</v>
      </c>
      <c r="CM7" s="24" t="s">
        <v>102</v>
      </c>
      <c r="CN7" s="24" t="s">
        <v>102</v>
      </c>
      <c r="CO7" s="24" t="s">
        <v>102</v>
      </c>
      <c r="CP7" s="24" t="s">
        <v>102</v>
      </c>
      <c r="CQ7" s="24" t="s">
        <v>102</v>
      </c>
      <c r="CR7" s="24">
        <v>67.709999999999994</v>
      </c>
      <c r="CS7" s="24">
        <v>67.13</v>
      </c>
      <c r="CT7" s="24">
        <v>66.819999999999993</v>
      </c>
      <c r="CU7" s="24">
        <v>65.98</v>
      </c>
      <c r="CV7" s="24">
        <v>66.27</v>
      </c>
      <c r="CW7" s="24">
        <v>60.13</v>
      </c>
      <c r="CX7" s="24">
        <v>88.72</v>
      </c>
      <c r="CY7" s="24">
        <v>89.02</v>
      </c>
      <c r="CZ7" s="24">
        <v>89.86</v>
      </c>
      <c r="DA7" s="24">
        <v>90.6</v>
      </c>
      <c r="DB7" s="24">
        <v>90.37</v>
      </c>
      <c r="DC7" s="24">
        <v>97.24</v>
      </c>
      <c r="DD7" s="24">
        <v>97.79</v>
      </c>
      <c r="DE7" s="24">
        <v>97.75</v>
      </c>
      <c r="DF7" s="24">
        <v>97.83</v>
      </c>
      <c r="DG7" s="24">
        <v>97.9</v>
      </c>
      <c r="DH7" s="24">
        <v>96</v>
      </c>
      <c r="DI7" s="24">
        <v>2.92</v>
      </c>
      <c r="DJ7" s="24">
        <v>5.76</v>
      </c>
      <c r="DK7" s="24">
        <v>8.51</v>
      </c>
      <c r="DL7" s="24">
        <v>11.12</v>
      </c>
      <c r="DM7" s="24">
        <v>13.64</v>
      </c>
      <c r="DN7" s="24">
        <v>27.39</v>
      </c>
      <c r="DO7" s="24">
        <v>30.42</v>
      </c>
      <c r="DP7" s="24">
        <v>32.96</v>
      </c>
      <c r="DQ7" s="24">
        <v>34.909999999999997</v>
      </c>
      <c r="DR7" s="24">
        <v>36.93</v>
      </c>
      <c r="DS7" s="24">
        <v>42.2</v>
      </c>
      <c r="DT7" s="24">
        <v>0</v>
      </c>
      <c r="DU7" s="24">
        <v>0</v>
      </c>
      <c r="DV7" s="24">
        <v>0</v>
      </c>
      <c r="DW7" s="24">
        <v>0</v>
      </c>
      <c r="DX7" s="24">
        <v>0</v>
      </c>
      <c r="DY7" s="24">
        <v>5.86</v>
      </c>
      <c r="DZ7" s="24">
        <v>6.66</v>
      </c>
      <c r="EA7" s="24">
        <v>8.49</v>
      </c>
      <c r="EB7" s="24">
        <v>10.08</v>
      </c>
      <c r="EC7" s="24">
        <v>11.2</v>
      </c>
      <c r="ED7" s="24">
        <v>9.4600000000000009</v>
      </c>
      <c r="EE7" s="24">
        <v>0.03</v>
      </c>
      <c r="EF7" s="24">
        <v>7.0000000000000007E-2</v>
      </c>
      <c r="EG7" s="24">
        <v>0</v>
      </c>
      <c r="EH7" s="24">
        <v>0</v>
      </c>
      <c r="EI7" s="24">
        <v>0</v>
      </c>
      <c r="EJ7" s="24">
        <v>0.19</v>
      </c>
      <c r="EK7" s="24">
        <v>0.14000000000000001</v>
      </c>
      <c r="EL7" s="24">
        <v>0.15</v>
      </c>
      <c r="EM7" s="24">
        <v>0.12</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下水道課：川島　雄大@PCLE136</cp:lastModifiedBy>
  <cp:lastPrinted>2026-01-20T00:51:31Z</cp:lastPrinted>
  <dcterms:created xsi:type="dcterms:W3CDTF">2025-12-23T05:58:47Z</dcterms:created>
  <dcterms:modified xsi:type="dcterms:W3CDTF">2026-01-20T00:51:32Z</dcterms:modified>
  <cp:category/>
</cp:coreProperties>
</file>