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 会計業務係\●年度共通\02　決算\04　経営比較分析表の策定及び公表\Ｒ３\02　作成\"/>
    </mc:Choice>
  </mc:AlternateContent>
  <workbookProtection workbookAlgorithmName="SHA-512" workbookHashValue="EBbjAnIbTOLRB+ytJRCE+591dbKFuFTANegmoZ2xZ/STp2RFpAdU+FmuAYkw7QQcsHPElxofiO1P8h26cswllQ==" workbookSaltValue="DeXB/MksaoAw9qiQps7atA=="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<sst xmlns="http://schemas.openxmlformats.org/spreadsheetml/2006/main" count="320" uniqueCount="118">
  <si>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</si>
  <si>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</si>
  <si>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</si>
  <si>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</si>
  <si>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</si>
  <si>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</si>
  <si>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</si>
  <si>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</si>
  <si>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</si>
  <si>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</si>
  <si>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</si>
  <si>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</si>
  <si>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</si>
  <si>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</si>
  <si>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</si>
  <si>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</si>
  <si>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</si>
  <si>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</si>
  <si>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</si>
  <si>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</si>
  <si>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</si>
  <si>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</si>
  <si>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</si>
  <si>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</si>
  <si>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</si>
  <si>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</si>
  <si>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</si>
  <si>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</si>
  <si>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</si>
  <si>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</si>
  <si>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</si>
  <si>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</si>
  <si>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</si>
  <si>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</si>
  <si>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</si>
  <si>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</si>
  <si>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</si>
  <si>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</si>
  <si>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</si>
  <si>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</si>
  <si>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</si>
  <si>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</si>
  <si>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</si>
  <si>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</si>
  <si>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</si>
  <si>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</si>
  <si>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</si>
  <si>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</si>
  <si>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</si>
  <si>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</si>
  <si>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</si>
  <si>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</si>
  <si>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</si>
  <si>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</si>
  <si>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</si>
  <si>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</si>
  <si>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</si>
  <si>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</si>
  <si>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</si>
  <si>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</si>
  <si>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</si>
  <si>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</si>
  <si>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</si>
  <si>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</si>
  <si>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</si>
  <si>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</si>
  <si>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</si>
  <si>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</si>
  <si>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</si>
  <si>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</si>
  <si>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</si>
  <si>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</si>
  <si>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</si>
  <si>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</si>
  <si>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</si>
  <si>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</si>
  <si>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</si>
  <si>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</si>
  <si>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</si>
  <si>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</si>
  <si>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</si>
  <si>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</si>
  <si>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</si>
  <si>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</si>
  <si>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</si>
  <si>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</si>
  <si>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</si>
  <si>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</si>
  <si>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</si>
  <si>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</si>
  <si>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</si>
  <si>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</si>
  <si>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</si>
  <si>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</si>
  <si>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</si>
  <si>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</si>
  <si>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</si>
  <si>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</si>
  <si>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</si>
  <si>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</si>
  <si>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</si>
  <si>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</si>
  <si>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</si>
  <si>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</si>
  <si>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</si>
  <si>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</si>
  <si>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</si>
  <si>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</si>
  <si>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</si>
  <si>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</si>
  <si>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</si>
  <si>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</si>
  <si>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</si>
  <si>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</si>
  <si>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</si>
  <si>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
　令和２年４月１日より料金改定を実施したことにより、収支状況は改善しており、類似団体と同水準になっています。健全で安定した下水道事業経営を継続するため、事業実施に伴う収入を引き続き確保する必要があります。
②累積欠損金比率
　令和２年度決算では、累積欠損金が発生していないため、比率なしです。今後も健全な下水道事業経営に努めます。
③流動比率
　法適用後間もないこともあり、類似団体より低い状況です。引き続き経費削減に努め、効率的な業務運営を進めることにより、資金確保を図ります。
④企業債残高対事業規模比率
　法適用前から引き続き減少傾向にはあるものの、類似団体平均値と比較して高い水準です。これは当市が公共下水道整備が継続中であることによる企業債残高の増加、及び類似団体よりも低い水準の使用料が要因と考えられます。今後は、改築更新等の費用が増加する見込みのため、債務残高も増加が予測されます。
⑤経費回収率
　令和２年４月１日に約３９％引き上げの料金改定を実施したことにより、法適用前と比較し大幅に改善したものの、類似団体平均値と比較して低い水準となっており、使用料で回収すべき経費の一部を使用料以外の収入（一般会計繰入金等）で賄っている状況です。引き続き効率的な経営に努め、使用料の段階的な引き上げ等の検討を行っていきます。
⑥汚水処理原価
　類似団体と同水準となっています。今後、改築更新等の費用が増加する見込みのため、有収水量の増加を目指した水洗化率向上への取組が必要だと考えています。
⑧水洗化率
　類似団体平均値と比較して水洗化率は低い水準となっています。これは当市が下水道整備の途上であることが要因の一つと考えられますが、引き続き未接続世帯への接続促進に努めていきます。
</t>
    <rPh sb="10" eb="12">
      <t>レイワ</t>
    </rPh>
    <rPh sb="13" eb="14">
      <t>ネン</t>
    </rPh>
    <rPh sb="15" eb="16">
      <t>ツキ</t>
    </rPh>
    <rPh sb="17" eb="18">
      <t>ヒ</t>
    </rPh>
    <rPh sb="20" eb="24">
      <t>リョウキンカイテイ</t>
    </rPh>
    <rPh sb="25" eb="27">
      <t>ジッシ</t>
    </rPh>
    <rPh sb="35" eb="39">
      <t>シュウシジョウキョウ</t>
    </rPh>
    <rPh sb="40" eb="42">
      <t>カイゼン</t>
    </rPh>
    <rPh sb="47" eb="51">
      <t>ルイジダンタイ</t>
    </rPh>
    <rPh sb="52" eb="55">
      <t>ドウスイジュン</t>
    </rPh>
    <rPh sb="75" eb="77">
      <t>ケイエイ</t>
    </rPh>
    <rPh sb="78" eb="80">
      <t>ケイゾク</t>
    </rPh>
    <rPh sb="95" eb="96">
      <t>ヒ</t>
    </rPh>
    <rPh sb="97" eb="98">
      <t>ツヅ</t>
    </rPh>
    <rPh sb="114" eb="119">
      <t>ルイセキケッソンキン</t>
    </rPh>
    <rPh sb="126" eb="128">
      <t>ネンド</t>
    </rPh>
    <rPh sb="128" eb="130">
      <t>ケッサン</t>
    </rPh>
    <rPh sb="133" eb="138">
      <t>ルイセキケッソンキン</t>
    </rPh>
    <rPh sb="139" eb="141">
      <t>ハッセイ</t>
    </rPh>
    <rPh sb="156" eb="158">
      <t>コンゴ</t>
    </rPh>
    <rPh sb="159" eb="161">
      <t>ケンゼン</t>
    </rPh>
    <rPh sb="162" eb="167">
      <t>ゲスイドウジギョウ</t>
    </rPh>
    <rPh sb="167" eb="169">
      <t>ケイエイ</t>
    </rPh>
    <rPh sb="170" eb="171">
      <t>ツト</t>
    </rPh>
    <rPh sb="178" eb="180">
      <t>リュウドウ</t>
    </rPh>
    <rPh sb="184" eb="188">
      <t>ホウテキヨウゴ</t>
    </rPh>
    <rPh sb="188" eb="189">
      <t>マ</t>
    </rPh>
    <rPh sb="198" eb="202">
      <t>ルイジダンタイ</t>
    </rPh>
    <rPh sb="204" eb="205">
      <t>ヒク</t>
    </rPh>
    <rPh sb="206" eb="208">
      <t>ジョウキョウ</t>
    </rPh>
    <rPh sb="211" eb="212">
      <t>ヒ</t>
    </rPh>
    <rPh sb="213" eb="214">
      <t>ツヅ</t>
    </rPh>
    <rPh sb="223" eb="226">
      <t>コウリツテキ</t>
    </rPh>
    <rPh sb="227" eb="231">
      <t>ギョウムウンエイ</t>
    </rPh>
    <rPh sb="232" eb="233">
      <t>スス</t>
    </rPh>
    <rPh sb="241" eb="245">
      <t>シキンカクホ</t>
    </rPh>
    <rPh sb="246" eb="247">
      <t>ハカ</t>
    </rPh>
    <rPh sb="268" eb="272">
      <t>ホウテキヨウマエ</t>
    </rPh>
    <rPh sb="274" eb="275">
      <t>ヒ</t>
    </rPh>
    <rPh sb="276" eb="277">
      <t>ツヅ</t>
    </rPh>
    <rPh sb="278" eb="282">
      <t>ゲンショウケイコウ</t>
    </rPh>
    <rPh sb="323" eb="326">
      <t>ケイゾクチュウ</t>
    </rPh>
    <rPh sb="420" eb="422">
      <t>レイワ</t>
    </rPh>
    <rPh sb="423" eb="424">
      <t>ネン</t>
    </rPh>
    <rPh sb="425" eb="426">
      <t>ツキ</t>
    </rPh>
    <rPh sb="427" eb="428">
      <t>ヒ</t>
    </rPh>
    <rPh sb="429" eb="430">
      <t>ヤク</t>
    </rPh>
    <rPh sb="433" eb="434">
      <t>ヒ</t>
    </rPh>
    <rPh sb="435" eb="436">
      <t>ア</t>
    </rPh>
    <rPh sb="438" eb="442">
      <t>リョウキンカイテイ</t>
    </rPh>
    <rPh sb="443" eb="445">
      <t>ジッシ</t>
    </rPh>
    <rPh sb="453" eb="457">
      <t>ホウテキヨウマエ</t>
    </rPh>
    <rPh sb="458" eb="460">
      <t>ヒカク</t>
    </rPh>
    <rPh sb="461" eb="463">
      <t>オオハバ</t>
    </rPh>
    <rPh sb="464" eb="466">
      <t>カイゼン</t>
    </rPh>
    <rPh sb="539" eb="540">
      <t>ヒ</t>
    </rPh>
    <rPh sb="541" eb="542">
      <t>ツヅ</t>
    </rPh>
    <rPh sb="550" eb="551">
      <t>ツト</t>
    </rPh>
    <rPh sb="589" eb="593">
      <t>ルイジダンタイ</t>
    </rPh>
    <rPh sb="594" eb="597">
      <t>ドウスイジュン</t>
    </rPh>
    <phoneticPr fontId="4"/>
  </si>
  <si>
    <t xml:space="preserve">①有形固定資産減価償却比率
　当市における下水道の供用開始は昭和５８年と比較的近年の整備であり、類似団体より低い水準です。施設更新の必要性は高くない状況ではありますが、更新費用の平準化を図るべく、ストックマネジメント計画に基づき、長寿命化事業など必要な事業を計画的に実施します。
②管渠老朽化率
　当市における下水道施設は整備から約４０年と法定耐用年数の５０年に達しておらず、比率なしとなっています。
③管渠改善率
　当市における管渠は法定耐用年数未満であり、更新が発生していないため、類似団体より低い状況です。今後もストックマネジメント計画に基づき、計画的な管更生を実施します。
</t>
    <rPh sb="1" eb="3">
      <t>ユウケイ</t>
    </rPh>
    <rPh sb="3" eb="5">
      <t>コテイ</t>
    </rPh>
    <rPh sb="5" eb="7">
      <t>シサン</t>
    </rPh>
    <rPh sb="7" eb="9">
      <t>ゲンカ</t>
    </rPh>
    <rPh sb="9" eb="11">
      <t>ショウキャク</t>
    </rPh>
    <rPh sb="25" eb="29">
      <t>キョウヨウカイシ</t>
    </rPh>
    <rPh sb="30" eb="32">
      <t>ショウワ</t>
    </rPh>
    <rPh sb="34" eb="35">
      <t>ネン</t>
    </rPh>
    <rPh sb="36" eb="39">
      <t>ヒカクテキ</t>
    </rPh>
    <rPh sb="39" eb="41">
      <t>キンネン</t>
    </rPh>
    <rPh sb="42" eb="44">
      <t>セイビ</t>
    </rPh>
    <rPh sb="48" eb="52">
      <t>ルイジダンタイ</t>
    </rPh>
    <rPh sb="54" eb="55">
      <t>ヒク</t>
    </rPh>
    <rPh sb="56" eb="58">
      <t>スイジュン</t>
    </rPh>
    <rPh sb="61" eb="63">
      <t>シセツ</t>
    </rPh>
    <rPh sb="63" eb="65">
      <t>コウシン</t>
    </rPh>
    <rPh sb="66" eb="69">
      <t>ヒツヨウセイ</t>
    </rPh>
    <rPh sb="70" eb="71">
      <t>タカ</t>
    </rPh>
    <rPh sb="74" eb="76">
      <t>ジョウキョウ</t>
    </rPh>
    <rPh sb="84" eb="88">
      <t>コウシンヒヨウ</t>
    </rPh>
    <rPh sb="89" eb="92">
      <t>ヘイジュンカ</t>
    </rPh>
    <rPh sb="93" eb="94">
      <t>ハカ</t>
    </rPh>
    <rPh sb="108" eb="110">
      <t>ケイカク</t>
    </rPh>
    <rPh sb="111" eb="112">
      <t>モト</t>
    </rPh>
    <rPh sb="126" eb="128">
      <t>ジギョウ</t>
    </rPh>
    <rPh sb="129" eb="132">
      <t>ケイカクテキ</t>
    </rPh>
    <rPh sb="133" eb="135">
      <t>ジッシ</t>
    </rPh>
    <rPh sb="150" eb="152">
      <t>トウシ</t>
    </rPh>
    <rPh sb="211" eb="213">
      <t>トウシ</t>
    </rPh>
    <rPh sb="220" eb="228">
      <t>ホウテイタイヨウネンスウミマン</t>
    </rPh>
    <rPh sb="232" eb="234">
      <t>コウシン</t>
    </rPh>
    <rPh sb="235" eb="237">
      <t>ハッセイ</t>
    </rPh>
    <rPh sb="245" eb="249">
      <t>ルイジダンタイ</t>
    </rPh>
    <rPh sb="251" eb="252">
      <t>ヒク</t>
    </rPh>
    <rPh sb="253" eb="255">
      <t>ジョウキョウ</t>
    </rPh>
    <rPh sb="258" eb="260">
      <t>コンゴ</t>
    </rPh>
    <rPh sb="271" eb="273">
      <t>ケイカク</t>
    </rPh>
    <rPh sb="274" eb="275">
      <t>モト</t>
    </rPh>
    <rPh sb="278" eb="281">
      <t>ケイカクテキ</t>
    </rPh>
    <rPh sb="282" eb="285">
      <t>カンコウセイ</t>
    </rPh>
    <rPh sb="286" eb="288">
      <t>ジッシ</t>
    </rPh>
    <phoneticPr fontId="4"/>
  </si>
  <si>
    <t>当市は、昭和５８年度に公共下水道の供用を開始し、現在も下水道の整備や普及促進に努めています。下水道事業の経営状況につきましては、類似団体と比較して債務残高が多く、経費回収率が低い水準にあり、使用料以外の収入により経費を賄っている状態です。
　健全で安定した下水道事業を経営していくため、近隣市町及び県内市町の平均回収率を踏まえ、経費回収率80％という目標値を設定し、令和2年度に使用料改定を行っています。
　今後においても、三郷市公共下水道事業中期経営計画の目標である使用料の適正化を図り、使用料収入を今まで以上に確保するため、段階的な引き上げ等の検討を継続して行っていく必要があります。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</si>
</sst>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4D34-4E40-AF78-DBD2A53A24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4D34-4E40-AF78-DBD2A53A24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A-4074-9D8E-D5820637D7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67.709999999999994</c:v>
                </c:pt>
              </c:numCache>
            </c:numRef>
          </c:val>
          <c:smooth val="0"/>
          <c:extLst>
            <c:ext xmlns:c16="http://schemas.microsoft.com/office/drawing/2014/chart" uri="{C3380CC4-5D6E-409C-BE32-E72D297353CC}">
              <c16:uniqueId val="{00000001-AC3A-4074-9D8E-D5820637D7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88.72</c:v>
                </c:pt>
              </c:numCache>
            </c:numRef>
          </c:val>
          <c:extLst>
            <c:ext xmlns:c16="http://schemas.microsoft.com/office/drawing/2014/chart" uri="{C3380CC4-5D6E-409C-BE32-E72D297353CC}">
              <c16:uniqueId val="{00000000-30DE-4DED-95EF-64A8A63A59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97.24</c:v>
                </c:pt>
              </c:numCache>
            </c:numRef>
          </c:val>
          <c:smooth val="0"/>
          <c:extLst>
            <c:ext xmlns:c16="http://schemas.microsoft.com/office/drawing/2014/chart" uri="{C3380CC4-5D6E-409C-BE32-E72D297353CC}">
              <c16:uniqueId val="{00000001-30DE-4DED-95EF-64A8A63A59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109.05</c:v>
                </c:pt>
              </c:numCache>
            </c:numRef>
          </c:val>
          <c:extLst>
            <c:ext xmlns:c16="http://schemas.microsoft.com/office/drawing/2014/chart" uri="{C3380CC4-5D6E-409C-BE32-E72D297353CC}">
              <c16:uniqueId val="{00000000-33F3-42FB-8C1D-01F2FEAADF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107.05</c:v>
                </c:pt>
              </c:numCache>
            </c:numRef>
          </c:val>
          <c:smooth val="0"/>
          <c:extLst>
            <c:ext xmlns:c16="http://schemas.microsoft.com/office/drawing/2014/chart" uri="{C3380CC4-5D6E-409C-BE32-E72D297353CC}">
              <c16:uniqueId val="{00000001-33F3-42FB-8C1D-01F2FEAADF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2.92</c:v>
                </c:pt>
              </c:numCache>
            </c:numRef>
          </c:val>
          <c:extLst>
            <c:ext xmlns:c16="http://schemas.microsoft.com/office/drawing/2014/chart" uri="{C3380CC4-5D6E-409C-BE32-E72D297353CC}">
              <c16:uniqueId val="{00000000-69A8-4FEF-A7ED-F09A02D9AD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27.39</c:v>
                </c:pt>
              </c:numCache>
            </c:numRef>
          </c:val>
          <c:smooth val="0"/>
          <c:extLst>
            <c:ext xmlns:c16="http://schemas.microsoft.com/office/drawing/2014/chart" uri="{C3380CC4-5D6E-409C-BE32-E72D297353CC}">
              <c16:uniqueId val="{00000001-69A8-4FEF-A7ED-F09A02D9AD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60-4EA1-B3CF-6325E4211E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5.86</c:v>
                </c:pt>
              </c:numCache>
            </c:numRef>
          </c:val>
          <c:smooth val="0"/>
          <c:extLst>
            <c:ext xmlns:c16="http://schemas.microsoft.com/office/drawing/2014/chart" uri="{C3380CC4-5D6E-409C-BE32-E72D297353CC}">
              <c16:uniqueId val="{00000001-7760-4EA1-B3CF-6325E4211E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10-4ACF-893A-E64FDAA1AB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810-4ACF-893A-E64FDAA1AB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33.53</c:v>
                </c:pt>
              </c:numCache>
            </c:numRef>
          </c:val>
          <c:extLst>
            <c:ext xmlns:c16="http://schemas.microsoft.com/office/drawing/2014/chart" uri="{C3380CC4-5D6E-409C-BE32-E72D297353CC}">
              <c16:uniqueId val="{00000000-C488-41C0-B714-1B512CF266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84.84</c:v>
                </c:pt>
              </c:numCache>
            </c:numRef>
          </c:val>
          <c:smooth val="0"/>
          <c:extLst>
            <c:ext xmlns:c16="http://schemas.microsoft.com/office/drawing/2014/chart" uri="{C3380CC4-5D6E-409C-BE32-E72D297353CC}">
              <c16:uniqueId val="{00000001-C488-41C0-B714-1B512CF266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1327.6</c:v>
                </c:pt>
              </c:numCache>
            </c:numRef>
          </c:val>
          <c:extLst>
            <c:ext xmlns:c16="http://schemas.microsoft.com/office/drawing/2014/chart" uri="{C3380CC4-5D6E-409C-BE32-E72D297353CC}">
              <c16:uniqueId val="{00000000-5FEF-4233-9D33-80336F93EE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565.62</c:v>
                </c:pt>
              </c:numCache>
            </c:numRef>
          </c:val>
          <c:smooth val="0"/>
          <c:extLst>
            <c:ext xmlns:c16="http://schemas.microsoft.com/office/drawing/2014/chart" uri="{C3380CC4-5D6E-409C-BE32-E72D297353CC}">
              <c16:uniqueId val="{00000001-5FEF-4233-9D33-80336F93EE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85.95</c:v>
                </c:pt>
              </c:numCache>
            </c:numRef>
          </c:val>
          <c:extLst>
            <c:ext xmlns:c16="http://schemas.microsoft.com/office/drawing/2014/chart" uri="{C3380CC4-5D6E-409C-BE32-E72D297353CC}">
              <c16:uniqueId val="{00000000-4654-47E9-A281-E71B8C8BD8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102.36</c:v>
                </c:pt>
              </c:numCache>
            </c:numRef>
          </c:val>
          <c:smooth val="0"/>
          <c:extLst>
            <c:ext xmlns:c16="http://schemas.microsoft.com/office/drawing/2014/chart" uri="{C3380CC4-5D6E-409C-BE32-E72D297353CC}">
              <c16:uniqueId val="{00000001-4654-47E9-A281-E71B8C8BD8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130.37</c:v>
                </c:pt>
              </c:numCache>
            </c:numRef>
          </c:val>
          <c:extLst>
            <c:ext xmlns:c16="http://schemas.microsoft.com/office/drawing/2014/chart" uri="{C3380CC4-5D6E-409C-BE32-E72D297353CC}">
              <c16:uniqueId val="{00000000-7139-46AF-BD18-FA607D5AAF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114.01</c:v>
                </c:pt>
              </c:numCache>
            </c:numRef>
          </c:val>
          <c:smooth val="0"/>
          <c:extLst>
            <c:ext xmlns:c16="http://schemas.microsoft.com/office/drawing/2014/chart" uri="{C3380CC4-5D6E-409C-BE32-E72D297353CC}">
              <c16:uniqueId val="{00000001-7139-46AF-BD18-FA607D5AAF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三郷市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142926</v>
      </c>
      <c r="AM8" s="51"/>
      <c r="AN8" s="51"/>
      <c r="AO8" s="51"/>
      <c r="AP8" s="51"/>
      <c r="AQ8" s="51"/>
      <c r="AR8" s="51"/>
      <c r="AS8" s="51"/>
      <c r="AT8" s="46">
        <f>データ!T6</f>
        <v>30.13</v>
      </c>
      <c r="AU8" s="46"/>
      <c r="AV8" s="46"/>
      <c r="AW8" s="46"/>
      <c r="AX8" s="46"/>
      <c r="AY8" s="46"/>
      <c r="AZ8" s="46"/>
      <c r="BA8" s="46"/>
      <c r="BB8" s="46">
        <f>データ!U6</f>
        <v>4743.6400000000003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48.37</v>
      </c>
      <c r="J10" s="46"/>
      <c r="K10" s="46"/>
      <c r="L10" s="46"/>
      <c r="M10" s="46"/>
      <c r="N10" s="46"/>
      <c r="O10" s="46"/>
      <c r="P10" s="46">
        <f>データ!P6</f>
        <v>85.17</v>
      </c>
      <c r="Q10" s="46"/>
      <c r="R10" s="46"/>
      <c r="S10" s="46"/>
      <c r="T10" s="46"/>
      <c r="U10" s="46"/>
      <c r="V10" s="46"/>
      <c r="W10" s="46">
        <f>データ!Q6</f>
        <v>84.21</v>
      </c>
      <c r="X10" s="46"/>
      <c r="Y10" s="46"/>
      <c r="Z10" s="46"/>
      <c r="AA10" s="46"/>
      <c r="AB10" s="46"/>
      <c r="AC10" s="46"/>
      <c r="AD10" s="51">
        <f>データ!R6</f>
        <v>2214</v>
      </c>
      <c r="AE10" s="51"/>
      <c r="AF10" s="51"/>
      <c r="AG10" s="51"/>
      <c r="AH10" s="51"/>
      <c r="AI10" s="51"/>
      <c r="AJ10" s="51"/>
      <c r="AK10" s="2"/>
      <c r="AL10" s="51">
        <f>データ!V6</f>
        <v>121504</v>
      </c>
      <c r="AM10" s="51"/>
      <c r="AN10" s="51"/>
      <c r="AO10" s="51"/>
      <c r="AP10" s="51"/>
      <c r="AQ10" s="51"/>
      <c r="AR10" s="51"/>
      <c r="AS10" s="51"/>
      <c r="AT10" s="46">
        <f>データ!W6</f>
        <v>13.2</v>
      </c>
      <c r="AU10" s="46"/>
      <c r="AV10" s="46"/>
      <c r="AW10" s="46"/>
      <c r="AX10" s="46"/>
      <c r="AY10" s="46"/>
      <c r="AZ10" s="46"/>
      <c r="BA10" s="46"/>
      <c r="BB10" s="46">
        <f>データ!X6</f>
        <v>9204.85</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115</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4op4kH0fQ96PQpyVicvH0QELjIDOFGXWfVNYmJ7h8vQkebjS6bx9QSeGz4Ltw7D5JNcaVTVbGdT1rfZB1hleA==" saltValue="gaSTKDVGo/eyvmk/1LXZ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112372</v>
      </c>
      <c r="D6" s="33">
        <f t="shared" si="3"/>
        <v>46</v>
      </c>
      <c r="E6" s="33">
        <f t="shared" si="3"/>
        <v>17</v>
      </c>
      <c r="F6" s="33">
        <f t="shared" si="3"/>
        <v>1</v>
      </c>
      <c r="G6" s="33">
        <f t="shared" si="3"/>
        <v>0</v>
      </c>
      <c r="H6" s="33" t="str">
        <f t="shared" si="3"/>
        <v>埼玉県　三郷市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48.37</v>
      </c>
      <c r="P6" s="34">
        <f t="shared" si="3"/>
        <v>85.17</v>
      </c>
      <c r="Q6" s="34">
        <f t="shared" si="3"/>
        <v>84.21</v>
      </c>
      <c r="R6" s="34">
        <f t="shared" si="3"/>
        <v>2214</v>
      </c>
      <c r="S6" s="34">
        <f t="shared" si="3"/>
        <v>142926</v>
      </c>
      <c r="T6" s="34">
        <f t="shared" si="3"/>
        <v>30.13</v>
      </c>
      <c r="U6" s="34">
        <f t="shared" si="3"/>
        <v>4743.6400000000003</v>
      </c>
      <c r="V6" s="34">
        <f t="shared" si="3"/>
        <v>121504</v>
      </c>
      <c r="W6" s="34">
        <f t="shared" si="3"/>
        <v>13.2</v>
      </c>
      <c r="X6" s="34">
        <f t="shared" si="3"/>
        <v>9204.85</v>
      </c>
      <c r="Y6" s="35" t="str">
        <f>IF(Y7="",NA(),Y7)</f>
        <v>-</v>
      </c>
      <c r="Z6" s="35" t="str">
        <f t="shared" ref="Z6:AH6" si="4">IF(Z7="",NA(),Z7)</f>
        <v>-</v>
      </c>
      <c r="AA6" s="35" t="str">
        <f t="shared" si="4"/>
        <v>-</v>
      </c>
      <c r="AB6" s="35" t="str">
        <f t="shared" si="4"/>
        <v>-</v>
      </c>
      <c r="AC6" s="35">
        <f t="shared" si="4"/>
        <v>109.05</v>
      </c>
      <c r="AD6" s="35" t="str">
        <f t="shared" si="4"/>
        <v>-</v>
      </c>
      <c r="AE6" s="35" t="str">
        <f t="shared" si="4"/>
        <v>-</v>
      </c>
      <c r="AF6" s="35" t="str">
        <f t="shared" si="4"/>
        <v>-</v>
      </c>
      <c r="AG6" s="35" t="str">
        <f t="shared" si="4"/>
        <v>-</v>
      </c>
      <c r="AH6" s="35">
        <f t="shared" si="4"/>
        <v>107.05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【3.64】</v>
      </c>
      <c r="AU6" s="35" t="str">
        <f>IF(AU7="",NA(),AU7)</f>
        <v>-</v>
      </c>
      <c r="AV6" s="35" t="str">
        <f t="shared" ref="AV6:BD6" si="6">IF(AV7="",NA(),AV7)</f>
        <v>-</v>
      </c>
      <c r="AW6" s="35" t="str">
        <f t="shared" si="6"/>
        <v>-</v>
      </c>
      <c r="AX6" s="35" t="str">
        <f t="shared" si="6"/>
        <v>-</v>
      </c>
      <c r="AY6" s="35">
        <f t="shared" si="6"/>
        <v>33.53</v>
      </c>
      <c r="AZ6" s="35" t="str">
        <f t="shared" si="6"/>
        <v>-</v>
      </c>
      <c r="BA6" s="35" t="str">
        <f t="shared" si="6"/>
        <v>-</v>
      </c>
      <c r="BB6" s="35" t="str">
        <f t="shared" si="6"/>
        <v>-</v>
      </c>
      <c r="BC6" s="35" t="str">
        <f t="shared" si="6"/>
        <v>-</v>
      </c>
      <c r="BD6" s="35">
        <f t="shared" si="6"/>
        <v>84.84</v>
      </c>
      <c r="BE6" s="34" t="str">
        <f>IF(BE7="","",IF(BE7="-","【-】","【"&amp;SUBSTITUTE(TEXT(BE7,"#,##0.00"),"-","△")&amp;"】"))</f>
        <v>【67.52】</v>
      </c>
      <c r="BF6" s="35" t="str">
        <f>IF(BF7="",NA(),BF7)</f>
        <v>-</v>
      </c>
      <c r="BG6" s="35" t="str">
        <f t="shared" ref="BG6:BO6" si="7">IF(BG7="",NA(),BG7)</f>
        <v>-</v>
      </c>
      <c r="BH6" s="35" t="str">
        <f t="shared" si="7"/>
        <v>-</v>
      </c>
      <c r="BI6" s="35" t="str">
        <f t="shared" si="7"/>
        <v>-</v>
      </c>
      <c r="BJ6" s="35">
        <f t="shared" si="7"/>
        <v>1327.6</v>
      </c>
      <c r="BK6" s="35" t="str">
        <f t="shared" si="7"/>
        <v>-</v>
      </c>
      <c r="BL6" s="35" t="str">
        <f t="shared" si="7"/>
        <v>-</v>
      </c>
      <c r="BM6" s="35" t="str">
        <f t="shared" si="7"/>
        <v>-</v>
      </c>
      <c r="BN6" s="35" t="str">
        <f t="shared" si="7"/>
        <v>-</v>
      </c>
      <c r="BO6" s="35">
        <f t="shared" si="7"/>
        <v>565.62</v>
      </c>
      <c r="BP6" s="34" t="str">
        <f>IF(BP7="","",IF(BP7="-","【-】","【"&amp;SUBSTITUTE(TEXT(BP7,"#,##0.00"),"-","△")&amp;"】"))</f>
        <v>【705.21】</v>
      </c>
      <c r="BQ6" s="35" t="str">
        <f>IF(BQ7="",NA(),BQ7)</f>
        <v>-</v>
      </c>
      <c r="BR6" s="35" t="str">
        <f t="shared" ref="BR6:BZ6" si="8">IF(BR7="",NA(),BR7)</f>
        <v>-</v>
      </c>
      <c r="BS6" s="35" t="str">
        <f t="shared" si="8"/>
        <v>-</v>
      </c>
      <c r="BT6" s="35" t="str">
        <f t="shared" si="8"/>
        <v>-</v>
      </c>
      <c r="BU6" s="35">
        <f t="shared" si="8"/>
        <v>85.95</v>
      </c>
      <c r="BV6" s="35" t="str">
        <f t="shared" si="8"/>
        <v>-</v>
      </c>
      <c r="BW6" s="35" t="str">
        <f t="shared" si="8"/>
        <v>-</v>
      </c>
      <c r="BX6" s="35" t="str">
        <f t="shared" si="8"/>
        <v>-</v>
      </c>
      <c r="BY6" s="35" t="str">
        <f t="shared" si="8"/>
        <v>-</v>
      </c>
      <c r="BZ6" s="35">
        <f t="shared" si="8"/>
        <v>102.36</v>
      </c>
      <c r="CA6" s="34" t="str">
        <f>IF(CA7="","",IF(CA7="-","【-】","【"&amp;SUBSTITUTE(TEXT(CA7,"#,##0.00"),"-","△")&amp;"】"))</f>
        <v>【98.96】</v>
      </c>
      <c r="CB6" s="35" t="str">
        <f>IF(CB7="",NA(),CB7)</f>
        <v>-</v>
      </c>
      <c r="CC6" s="35" t="str">
        <f t="shared" ref="CC6:CK6" si="9">IF(CC7="",NA(),CC7)</f>
        <v>-</v>
      </c>
      <c r="CD6" s="35" t="str">
        <f t="shared" si="9"/>
        <v>-</v>
      </c>
      <c r="CE6" s="35" t="str">
        <f t="shared" si="9"/>
        <v>-</v>
      </c>
      <c r="CF6" s="35">
        <f t="shared" si="9"/>
        <v>130.37</v>
      </c>
      <c r="CG6" s="35" t="str">
        <f t="shared" si="9"/>
        <v>-</v>
      </c>
      <c r="CH6" s="35" t="str">
        <f t="shared" si="9"/>
        <v>-</v>
      </c>
      <c r="CI6" s="35" t="str">
        <f t="shared" si="9"/>
        <v>-</v>
      </c>
      <c r="CJ6" s="35" t="str">
        <f t="shared" si="9"/>
        <v>-</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67.709999999999994</v>
      </c>
      <c r="CW6" s="34" t="str">
        <f>IF(CW7="","",IF(CW7="-","【-】","【"&amp;SUBSTITUTE(TEXT(CW7,"#,##0.00"),"-","△")&amp;"】"))</f>
        <v>【59.57】</v>
      </c>
      <c r="CX6" s="35" t="str">
        <f>IF(CX7="",NA(),CX7)</f>
        <v>-</v>
      </c>
      <c r="CY6" s="35" t="str">
        <f t="shared" ref="CY6:DG6" si="11">IF(CY7="",NA(),CY7)</f>
        <v>-</v>
      </c>
      <c r="CZ6" s="35" t="str">
        <f t="shared" si="11"/>
        <v>-</v>
      </c>
      <c r="DA6" s="35" t="str">
        <f t="shared" si="11"/>
        <v>-</v>
      </c>
      <c r="DB6" s="35">
        <f t="shared" si="11"/>
        <v>88.72</v>
      </c>
      <c r="DC6" s="35" t="str">
        <f t="shared" si="11"/>
        <v>-</v>
      </c>
      <c r="DD6" s="35" t="str">
        <f t="shared" si="11"/>
        <v>-</v>
      </c>
      <c r="DE6" s="35" t="str">
        <f t="shared" si="11"/>
        <v>-</v>
      </c>
      <c r="DF6" s="35" t="str">
        <f t="shared" si="11"/>
        <v>-</v>
      </c>
      <c r="DG6" s="35">
        <f t="shared" si="11"/>
        <v>97.24</v>
      </c>
      <c r="DH6" s="34" t="str">
        <f>IF(DH7="","",IF(DH7="-","【-】","【"&amp;SUBSTITUTE(TEXT(DH7,"#,##0.00"),"-","△")&amp;"】"))</f>
        <v>【95.57】</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27.39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5.86</v>
      </c>
      <c r="ED6" s="34" t="str">
        <f>IF(ED7="","",IF(ED7="-","【-】","【"&amp;SUBSTITUTE(TEXT(ED7,"#,##0.00"),"-","△")&amp;"】"))</f>
        <v>【5.72】</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112372</v>
      </c>
      <c r="D7" s="37">
        <v>46</v>
      </c>
      <c r="E7" s="37">
        <v>17</v>
      </c>
      <c r="F7" s="37">
        <v>1</v>
      </c>
      <c r="G7" s="37">
        <v>0</v>
      </c>
      <c r="H7" s="37" t="s">
        <v>96</v>
      </c>
      <c r="I7" s="37" t="s">
        <v>97</v>
      </c>
      <c r="J7" s="37" t="s">
        <v>98</v>
      </c>
      <c r="K7" s="37" t="s">
        <v>99</v>
      </c>
      <c r="L7" s="37" t="s">
        <v>100</v>
      </c>
      <c r="M7" s="37" t="s">
        <v>101</v>
      </c>
      <c r="N7" s="38" t="s">
        <v>102</v>
      </c>
      <c r="O7" s="38">
        <v>48.37</v>
      </c>
      <c r="P7" s="38">
        <v>85.17</v>
      </c>
      <c r="Q7" s="38">
        <v>84.21</v>
      </c>
      <c r="R7" s="38">
        <v>2214</v>
      </c>
      <c r="S7" s="38">
        <v>142926</v>
      </c>
      <c r="T7" s="38">
        <v>30.13</v>
      </c>
      <c r="U7" s="38">
        <v>4743.6400000000003</v>
      </c>
      <c r="V7" s="38">
        <v>121504</v>
      </c>
      <c r="W7" s="38">
        <v>13.2</v>
      </c>
      <c r="X7" s="38">
        <v>9204.85</v>
      </c>
      <c r="Y7" s="38" t="s">
        <v>102</v>
      </c>
      <c r="Z7" s="38" t="s">
        <v>102</v>
      </c>
      <c r="AA7" s="38" t="s">
        <v>102</v>
      </c>
      <c r="AB7" s="38" t="s">
        <v>102</v>
      </c>
      <c r="AC7" s="38">
        <v>109.05</v>
      </c>
      <c r="AD7" s="38" t="s">
        <v>102</v>
      </c>
      <c r="AE7" s="38" t="s">
        <v>102</v>
      </c>
      <c r="AF7" s="38" t="s">
        <v>102</v>
      </c>
      <c r="AG7" s="38" t="s">
        <v>102</v>
      </c>
      <c r="AH7" s="38">
        <v>107.05</v>
      </c>
      <c r="AI7" s="38">
        <v>106.67</v>
      </c>
      <c r="AJ7" s="38" t="s">
        <v>102</v>
      </c>
      <c r="AK7" s="38" t="s">
        <v>102</v>
      </c>
      <c r="AL7" s="38" t="s">
        <v>102</v>
      </c>
      <c r="AM7" s="38" t="s">
        <v>102</v>
      </c>
      <c r="AN7" s="38">
        <v>0</v>
      </c>
      <c r="AO7" s="38" t="s">
        <v>102</v>
      </c>
      <c r="AP7" s="38" t="s">
        <v>102</v>
      </c>
      <c r="AQ7" s="38" t="s">
        <v>102</v>
      </c>
      <c r="AR7" s="38" t="s">
        <v>102</v>
      </c>
      <c r="AS7" s="38">
        <v>0</v>
      </c>
      <c r="AT7" s="38">
        <v>3.64</v>
      </c>
      <c r="AU7" s="38" t="s">
        <v>102</v>
      </c>
      <c r="AV7" s="38" t="s">
        <v>102</v>
      </c>
      <c r="AW7" s="38" t="s">
        <v>102</v>
      </c>
      <c r="AX7" s="38" t="s">
        <v>102</v>
      </c>
      <c r="AY7" s="38">
        <v>33.53</v>
      </c>
      <c r="AZ7" s="38" t="s">
        <v>102</v>
      </c>
      <c r="BA7" s="38" t="s">
        <v>102</v>
      </c>
      <c r="BB7" s="38" t="s">
        <v>102</v>
      </c>
      <c r="BC7" s="38" t="s">
        <v>102</v>
      </c>
      <c r="BD7" s="38">
        <v>84.84</v>
      </c>
      <c r="BE7" s="38">
        <v>67.52</v>
      </c>
      <c r="BF7" s="38" t="s">
        <v>102</v>
      </c>
      <c r="BG7" s="38" t="s">
        <v>102</v>
      </c>
      <c r="BH7" s="38" t="s">
        <v>102</v>
      </c>
      <c r="BI7" s="38" t="s">
        <v>102</v>
      </c>
      <c r="BJ7" s="38">
        <v>1327.6</v>
      </c>
      <c r="BK7" s="38" t="s">
        <v>102</v>
      </c>
      <c r="BL7" s="38" t="s">
        <v>102</v>
      </c>
      <c r="BM7" s="38" t="s">
        <v>102</v>
      </c>
      <c r="BN7" s="38" t="s">
        <v>102</v>
      </c>
      <c r="BO7" s="38">
        <v>565.62</v>
      </c>
      <c r="BP7" s="38">
        <v>705.21</v>
      </c>
      <c r="BQ7" s="38" t="s">
        <v>102</v>
      </c>
      <c r="BR7" s="38" t="s">
        <v>102</v>
      </c>
      <c r="BS7" s="38" t="s">
        <v>102</v>
      </c>
      <c r="BT7" s="38" t="s">
        <v>102</v>
      </c>
      <c r="BU7" s="38">
        <v>85.95</v>
      </c>
      <c r="BV7" s="38" t="s">
        <v>102</v>
      </c>
      <c r="BW7" s="38" t="s">
        <v>102</v>
      </c>
      <c r="BX7" s="38" t="s">
        <v>102</v>
      </c>
      <c r="BY7" s="38" t="s">
        <v>102</v>
      </c>
      <c r="BZ7" s="38">
        <v>102.36</v>
      </c>
      <c r="CA7" s="38">
        <v>98.96</v>
      </c>
      <c r="CB7" s="38" t="s">
        <v>102</v>
      </c>
      <c r="CC7" s="38" t="s">
        <v>102</v>
      </c>
      <c r="CD7" s="38" t="s">
        <v>102</v>
      </c>
      <c r="CE7" s="38" t="s">
        <v>102</v>
      </c>
      <c r="CF7" s="38">
        <v>130.37</v>
      </c>
      <c r="CG7" s="38" t="s">
        <v>102</v>
      </c>
      <c r="CH7" s="38" t="s">
        <v>102</v>
      </c>
      <c r="CI7" s="38" t="s">
        <v>102</v>
      </c>
      <c r="CJ7" s="38" t="s">
        <v>102</v>
      </c>
      <c r="CK7" s="38">
        <v>114.01</v>
      </c>
      <c r="CL7" s="38">
        <v>134.52000000000001</v>
      </c>
      <c r="CM7" s="38" t="s">
        <v>102</v>
      </c>
      <c r="CN7" s="38" t="s">
        <v>102</v>
      </c>
      <c r="CO7" s="38" t="s">
        <v>102</v>
      </c>
      <c r="CP7" s="38" t="s">
        <v>102</v>
      </c>
      <c r="CQ7" s="38" t="s">
        <v>102</v>
      </c>
      <c r="CR7" s="38" t="s">
        <v>102</v>
      </c>
      <c r="CS7" s="38" t="s">
        <v>102</v>
      </c>
      <c r="CT7" s="38" t="s">
        <v>102</v>
      </c>
      <c r="CU7" s="38" t="s">
        <v>102</v>
      </c>
      <c r="CV7" s="38">
        <v>67.709999999999994</v>
      </c>
      <c r="CW7" s="38">
        <v>59.57</v>
      </c>
      <c r="CX7" s="38" t="s">
        <v>102</v>
      </c>
      <c r="CY7" s="38" t="s">
        <v>102</v>
      </c>
      <c r="CZ7" s="38" t="s">
        <v>102</v>
      </c>
      <c r="DA7" s="38" t="s">
        <v>102</v>
      </c>
      <c r="DB7" s="38">
        <v>88.72</v>
      </c>
      <c r="DC7" s="38" t="s">
        <v>102</v>
      </c>
      <c r="DD7" s="38" t="s">
        <v>102</v>
      </c>
      <c r="DE7" s="38" t="s">
        <v>102</v>
      </c>
      <c r="DF7" s="38" t="s">
        <v>102</v>
      </c>
      <c r="DG7" s="38">
        <v>97.24</v>
      </c>
      <c r="DH7" s="38">
        <v>95.57</v>
      </c>
      <c r="DI7" s="38" t="s">
        <v>102</v>
      </c>
      <c r="DJ7" s="38" t="s">
        <v>102</v>
      </c>
      <c r="DK7" s="38" t="s">
        <v>102</v>
      </c>
      <c r="DL7" s="38" t="s">
        <v>102</v>
      </c>
      <c r="DM7" s="38">
        <v>2.92</v>
      </c>
      <c r="DN7" s="38" t="s">
        <v>102</v>
      </c>
      <c r="DO7" s="38" t="s">
        <v>102</v>
      </c>
      <c r="DP7" s="38" t="s">
        <v>102</v>
      </c>
      <c r="DQ7" s="38" t="s">
        <v>102</v>
      </c>
      <c r="DR7" s="38">
        <v>27.39</v>
      </c>
      <c r="DS7" s="38">
        <v>36.520000000000003</v>
      </c>
      <c r="DT7" s="38" t="s">
        <v>102</v>
      </c>
      <c r="DU7" s="38" t="s">
        <v>102</v>
      </c>
      <c r="DV7" s="38" t="s">
        <v>102</v>
      </c>
      <c r="DW7" s="38" t="s">
        <v>102</v>
      </c>
      <c r="DX7" s="38">
        <v>0</v>
      </c>
      <c r="DY7" s="38" t="s">
        <v>102</v>
      </c>
      <c r="DZ7" s="38" t="s">
        <v>102</v>
      </c>
      <c r="EA7" s="38" t="s">
        <v>102</v>
      </c>
      <c r="EB7" s="38" t="s">
        <v>102</v>
      </c>
      <c r="EC7" s="38">
        <v>5.86</v>
      </c>
      <c r="ED7" s="38">
        <v>5.72</v>
      </c>
      <c r="EE7" s="38" t="s">
        <v>102</v>
      </c>
      <c r="EF7" s="38" t="s">
        <v>102</v>
      </c>
      <c r="EG7" s="38" t="s">
        <v>102</v>
      </c>
      <c r="EH7" s="38" t="s">
        <v>102</v>
      </c>
      <c r="EI7" s="38">
        <v>0.03</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下水道課：澤野　和行@PCHK280</cp:lastModifiedBy>
  <cp:lastPrinted>2022-01-28T00:50:13Z</cp:lastPrinted>
  <dcterms:created xsi:type="dcterms:W3CDTF">2021-12-03T07:09:44Z</dcterms:created>
  <dcterms:modified xsi:type="dcterms:W3CDTF">2022-01-28T01:10:04Z</dcterms:modified>
  <cp:category/>
</cp:coreProperties>
</file>