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24007\Desktop\"/>
    </mc:Choice>
  </mc:AlternateContent>
  <xr:revisionPtr revIDLastSave="0" documentId="8_{096724A3-1047-4CF2-87A0-971533629B05}" xr6:coauthVersionLast="47" xr6:coauthVersionMax="47" xr10:uidLastSave="{00000000-0000-0000-0000-000000000000}"/>
  <bookViews>
    <workbookView xWindow="7185" yWindow="1905" windowWidth="21510" windowHeight="13470" xr2:uid="{3D9B4A59-2D90-4BDE-B4CF-5071F137B890}"/>
  </bookViews>
  <sheets>
    <sheet name="人口・世帯数の推移" sheetId="1" r:id="rId1"/>
    <sheet name="３団地の人口の推移" sheetId="2" r:id="rId2"/>
  </sheets>
  <definedNames>
    <definedName name="_xlnm.Print_Area" localSheetId="1">'３団地の人口の推移'!$A$1:$E$54</definedName>
    <definedName name="_xlnm.Print_Area" localSheetId="0">人口・世帯数の推移!$A$1:$K$96</definedName>
    <definedName name="_xlnm.Print_Titles" localSheetId="0">人口・世帯数の推移!$1:$5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1" l="1"/>
  <c r="K92" i="1" s="1"/>
  <c r="I92" i="1"/>
  <c r="H92" i="1"/>
  <c r="G92" i="1"/>
  <c r="J91" i="1"/>
  <c r="K91" i="1" s="1"/>
  <c r="I91" i="1"/>
  <c r="H91" i="1"/>
  <c r="G91" i="1"/>
  <c r="J90" i="1"/>
  <c r="K90" i="1" s="1"/>
  <c r="I90" i="1"/>
  <c r="H90" i="1"/>
  <c r="G90" i="1"/>
  <c r="J89" i="1"/>
  <c r="K89" i="1" s="1"/>
  <c r="I89" i="1"/>
  <c r="H89" i="1"/>
  <c r="G89" i="1"/>
  <c r="J87" i="1"/>
  <c r="K87" i="1" s="1"/>
  <c r="I87" i="1"/>
  <c r="H87" i="1"/>
  <c r="G87" i="1"/>
  <c r="K86" i="1"/>
  <c r="J86" i="1"/>
  <c r="I86" i="1"/>
  <c r="H86" i="1"/>
  <c r="G86" i="1"/>
  <c r="J85" i="1"/>
  <c r="K85" i="1" s="1"/>
  <c r="I85" i="1"/>
  <c r="H85" i="1"/>
  <c r="G85" i="1"/>
  <c r="C84" i="1"/>
  <c r="C83" i="1"/>
  <c r="C82" i="1"/>
  <c r="C81" i="1"/>
  <c r="C80" i="1"/>
  <c r="C79" i="1"/>
  <c r="C78" i="1"/>
  <c r="C76" i="1"/>
  <c r="C75" i="1"/>
  <c r="C74" i="1"/>
  <c r="C73" i="1"/>
  <c r="C72" i="1"/>
  <c r="C70" i="1"/>
  <c r="C69" i="1"/>
  <c r="C68" i="1"/>
  <c r="C67" i="1"/>
  <c r="C66" i="1"/>
  <c r="C64" i="1"/>
  <c r="C63" i="1"/>
  <c r="C62" i="1"/>
  <c r="I61" i="1"/>
  <c r="H61" i="1"/>
  <c r="G61" i="1"/>
  <c r="C60" i="1"/>
  <c r="J61" i="1" s="1"/>
  <c r="K61" i="1" s="1"/>
  <c r="C58" i="1"/>
  <c r="I58" i="1" s="1"/>
  <c r="C57" i="1"/>
  <c r="J56" i="1"/>
  <c r="K56" i="1" s="1"/>
  <c r="C56" i="1"/>
  <c r="I56" i="1" s="1"/>
  <c r="C55" i="1"/>
  <c r="J55" i="1" s="1"/>
  <c r="K55" i="1" s="1"/>
  <c r="J54" i="1"/>
  <c r="K54" i="1" s="1"/>
  <c r="C54" i="1"/>
  <c r="I54" i="1" s="1"/>
  <c r="C52" i="1"/>
  <c r="H52" i="1" s="1"/>
  <c r="C51" i="1"/>
  <c r="I51" i="1" s="1"/>
  <c r="C50" i="1"/>
  <c r="J51" i="1" s="1"/>
  <c r="K51" i="1" s="1"/>
  <c r="J49" i="1"/>
  <c r="K49" i="1" s="1"/>
  <c r="C49" i="1"/>
  <c r="I49" i="1" s="1"/>
  <c r="C48" i="1"/>
  <c r="J46" i="1"/>
  <c r="K46" i="1" s="1"/>
  <c r="C46" i="1"/>
  <c r="I46" i="1" s="1"/>
  <c r="K45" i="1"/>
  <c r="C45" i="1"/>
  <c r="G45" i="1" s="1"/>
  <c r="J44" i="1"/>
  <c r="K44" i="1" s="1"/>
  <c r="I44" i="1"/>
  <c r="G44" i="1"/>
  <c r="C44" i="1"/>
  <c r="H44" i="1" s="1"/>
  <c r="C43" i="1"/>
  <c r="J43" i="1" s="1"/>
  <c r="K43" i="1" s="1"/>
  <c r="J42" i="1"/>
  <c r="K42" i="1" s="1"/>
  <c r="I42" i="1"/>
  <c r="H42" i="1"/>
  <c r="C42" i="1"/>
  <c r="C40" i="1"/>
  <c r="H40" i="1" s="1"/>
  <c r="C39" i="1"/>
  <c r="C38" i="1"/>
  <c r="J38" i="1" s="1"/>
  <c r="K38" i="1" s="1"/>
  <c r="C37" i="1"/>
  <c r="J37" i="1" s="1"/>
  <c r="K37" i="1" s="1"/>
  <c r="J36" i="1"/>
  <c r="K36" i="1" s="1"/>
  <c r="I36" i="1"/>
  <c r="C36" i="1"/>
  <c r="H36" i="1" s="1"/>
  <c r="C34" i="1"/>
  <c r="C33" i="1"/>
  <c r="J33" i="1" s="1"/>
  <c r="K33" i="1" s="1"/>
  <c r="C32" i="1"/>
  <c r="C31" i="1"/>
  <c r="J30" i="1"/>
  <c r="K30" i="1" s="1"/>
  <c r="H30" i="1"/>
  <c r="C30" i="1"/>
  <c r="I30" i="1" s="1"/>
  <c r="C28" i="1"/>
  <c r="I28" i="1" s="1"/>
  <c r="J27" i="1"/>
  <c r="K27" i="1" s="1"/>
  <c r="I27" i="1"/>
  <c r="H27" i="1"/>
  <c r="C27" i="1"/>
  <c r="C26" i="1"/>
  <c r="H26" i="1" s="1"/>
  <c r="C25" i="1"/>
  <c r="C24" i="1"/>
  <c r="J24" i="1" s="1"/>
  <c r="K24" i="1" s="1"/>
  <c r="C22" i="1"/>
  <c r="J22" i="1" s="1"/>
  <c r="K22" i="1" s="1"/>
  <c r="K21" i="1"/>
  <c r="J21" i="1"/>
  <c r="I21" i="1"/>
  <c r="C21" i="1"/>
  <c r="H21" i="1" s="1"/>
  <c r="C20" i="1"/>
  <c r="C19" i="1"/>
  <c r="J19" i="1" s="1"/>
  <c r="K19" i="1" s="1"/>
  <c r="C18" i="1"/>
  <c r="C16" i="1"/>
  <c r="J15" i="1"/>
  <c r="K15" i="1" s="1"/>
  <c r="H15" i="1"/>
  <c r="C15" i="1"/>
  <c r="I15" i="1" s="1"/>
  <c r="C14" i="1"/>
  <c r="I14" i="1" s="1"/>
  <c r="J13" i="1"/>
  <c r="K13" i="1" s="1"/>
  <c r="I13" i="1"/>
  <c r="H13" i="1"/>
  <c r="C13" i="1"/>
  <c r="C12" i="1"/>
  <c r="I12" i="1" s="1"/>
  <c r="C10" i="1"/>
  <c r="C9" i="1"/>
  <c r="J9" i="1" s="1"/>
  <c r="K9" i="1" s="1"/>
  <c r="C8" i="1"/>
  <c r="I8" i="1" s="1"/>
  <c r="C7" i="1"/>
  <c r="J7" i="1" s="1"/>
  <c r="K7" i="1" s="1"/>
  <c r="C6" i="1"/>
  <c r="I6" i="1" s="1"/>
  <c r="I16" i="1" l="1"/>
  <c r="J16" i="1"/>
  <c r="K16" i="1" s="1"/>
  <c r="H16" i="1"/>
  <c r="J57" i="1"/>
  <c r="K57" i="1" s="1"/>
  <c r="I57" i="1"/>
  <c r="G57" i="1"/>
  <c r="H57" i="1"/>
  <c r="H74" i="1"/>
  <c r="G74" i="1"/>
  <c r="J74" i="1"/>
  <c r="K74" i="1" s="1"/>
  <c r="I74" i="1"/>
  <c r="J18" i="1"/>
  <c r="K18" i="1" s="1"/>
  <c r="J31" i="1"/>
  <c r="K31" i="1" s="1"/>
  <c r="I31" i="1"/>
  <c r="H31" i="1"/>
  <c r="J75" i="1"/>
  <c r="K75" i="1" s="1"/>
  <c r="J84" i="1"/>
  <c r="K84" i="1" s="1"/>
  <c r="I76" i="1"/>
  <c r="J76" i="1"/>
  <c r="K76" i="1" s="1"/>
  <c r="H76" i="1"/>
  <c r="G76" i="1"/>
  <c r="I19" i="1"/>
  <c r="H33" i="1"/>
  <c r="J68" i="1"/>
  <c r="K68" i="1" s="1"/>
  <c r="J20" i="1"/>
  <c r="K20" i="1" s="1"/>
  <c r="I33" i="1"/>
  <c r="J34" i="1"/>
  <c r="K34" i="1" s="1"/>
  <c r="G69" i="1"/>
  <c r="J69" i="1"/>
  <c r="K69" i="1" s="1"/>
  <c r="I69" i="1"/>
  <c r="H69" i="1"/>
  <c r="J79" i="1"/>
  <c r="K79" i="1" s="1"/>
  <c r="G79" i="1"/>
  <c r="I79" i="1"/>
  <c r="H79" i="1"/>
  <c r="J62" i="1"/>
  <c r="K62" i="1" s="1"/>
  <c r="I62" i="1"/>
  <c r="H62" i="1"/>
  <c r="G62" i="1"/>
  <c r="J72" i="1"/>
  <c r="K72" i="1" s="1"/>
  <c r="H72" i="1"/>
  <c r="I72" i="1"/>
  <c r="G72" i="1"/>
  <c r="H81" i="1"/>
  <c r="G81" i="1"/>
  <c r="J81" i="1"/>
  <c r="K81" i="1" s="1"/>
  <c r="I81" i="1"/>
  <c r="J63" i="1"/>
  <c r="K63" i="1" s="1"/>
  <c r="J73" i="1"/>
  <c r="K73" i="1" s="1"/>
  <c r="J82" i="1"/>
  <c r="K82" i="1" s="1"/>
  <c r="I10" i="1"/>
  <c r="J10" i="1"/>
  <c r="K10" i="1" s="1"/>
  <c r="J50" i="1"/>
  <c r="K50" i="1" s="1"/>
  <c r="G50" i="1"/>
  <c r="H50" i="1"/>
  <c r="I50" i="1"/>
  <c r="J64" i="1"/>
  <c r="K64" i="1" s="1"/>
  <c r="H64" i="1"/>
  <c r="G64" i="1"/>
  <c r="I64" i="1"/>
  <c r="J83" i="1"/>
  <c r="K83" i="1" s="1"/>
  <c r="I83" i="1"/>
  <c r="H83" i="1"/>
  <c r="G83" i="1"/>
  <c r="H10" i="1"/>
  <c r="J25" i="1"/>
  <c r="K25" i="1" s="1"/>
  <c r="I25" i="1"/>
  <c r="J66" i="1"/>
  <c r="K66" i="1" s="1"/>
  <c r="H25" i="1"/>
  <c r="J32" i="1"/>
  <c r="K32" i="1" s="1"/>
  <c r="J39" i="1"/>
  <c r="K39" i="1" s="1"/>
  <c r="I39" i="1"/>
  <c r="J58" i="1"/>
  <c r="K58" i="1" s="1"/>
  <c r="H19" i="1"/>
  <c r="H39" i="1"/>
  <c r="I67" i="1"/>
  <c r="H67" i="1"/>
  <c r="G67" i="1"/>
  <c r="J67" i="1"/>
  <c r="K67" i="1" s="1"/>
  <c r="J78" i="1"/>
  <c r="K78" i="1" s="1"/>
  <c r="I7" i="1"/>
  <c r="J70" i="1"/>
  <c r="K70" i="1" s="1"/>
  <c r="J80" i="1"/>
  <c r="K80" i="1" s="1"/>
  <c r="J48" i="1"/>
  <c r="K48" i="1" s="1"/>
  <c r="I48" i="1"/>
  <c r="G48" i="1"/>
  <c r="H48" i="1"/>
  <c r="G55" i="1"/>
  <c r="H22" i="1"/>
  <c r="H37" i="1"/>
  <c r="H14" i="1"/>
  <c r="I22" i="1"/>
  <c r="H43" i="1"/>
  <c r="I60" i="1"/>
  <c r="J8" i="1"/>
  <c r="K8" i="1" s="1"/>
  <c r="H34" i="1"/>
  <c r="I43" i="1"/>
  <c r="J52" i="1"/>
  <c r="K52" i="1" s="1"/>
  <c r="J14" i="1"/>
  <c r="K14" i="1" s="1"/>
  <c r="J28" i="1"/>
  <c r="K28" i="1" s="1"/>
  <c r="H18" i="1"/>
  <c r="G63" i="1"/>
  <c r="G68" i="1"/>
  <c r="G73" i="1"/>
  <c r="G75" i="1"/>
  <c r="G78" i="1"/>
  <c r="G82" i="1"/>
  <c r="G84" i="1"/>
  <c r="H9" i="1"/>
  <c r="J12" i="1"/>
  <c r="K12" i="1" s="1"/>
  <c r="I18" i="1"/>
  <c r="H24" i="1"/>
  <c r="J26" i="1"/>
  <c r="K26" i="1" s="1"/>
  <c r="I32" i="1"/>
  <c r="H38" i="1"/>
  <c r="J40" i="1"/>
  <c r="K40" i="1" s="1"/>
  <c r="G46" i="1"/>
  <c r="G49" i="1"/>
  <c r="G51" i="1"/>
  <c r="G54" i="1"/>
  <c r="G56" i="1"/>
  <c r="G58" i="1"/>
  <c r="H63" i="1"/>
  <c r="H66" i="1"/>
  <c r="H68" i="1"/>
  <c r="H70" i="1"/>
  <c r="H73" i="1"/>
  <c r="H75" i="1"/>
  <c r="H78" i="1"/>
  <c r="H80" i="1"/>
  <c r="H82" i="1"/>
  <c r="H84" i="1"/>
  <c r="G52" i="1"/>
  <c r="G60" i="1"/>
  <c r="H55" i="1"/>
  <c r="H28" i="1"/>
  <c r="I37" i="1"/>
  <c r="H45" i="1"/>
  <c r="I52" i="1"/>
  <c r="I55" i="1"/>
  <c r="H20" i="1"/>
  <c r="I45" i="1"/>
  <c r="J60" i="1"/>
  <c r="K60" i="1" s="1"/>
  <c r="H12" i="1"/>
  <c r="I20" i="1"/>
  <c r="I26" i="1"/>
  <c r="H32" i="1"/>
  <c r="I40" i="1"/>
  <c r="I38" i="1"/>
  <c r="H46" i="1"/>
  <c r="H49" i="1"/>
  <c r="H51" i="1"/>
  <c r="H54" i="1"/>
  <c r="H56" i="1"/>
  <c r="H58" i="1"/>
  <c r="I63" i="1"/>
  <c r="I66" i="1"/>
  <c r="I68" i="1"/>
  <c r="I70" i="1"/>
  <c r="I73" i="1"/>
  <c r="I75" i="1"/>
  <c r="I78" i="1"/>
  <c r="I80" i="1"/>
  <c r="I82" i="1"/>
  <c r="I84" i="1"/>
  <c r="H60" i="1"/>
  <c r="I34" i="1"/>
  <c r="G66" i="1"/>
  <c r="G70" i="1"/>
  <c r="G80" i="1"/>
  <c r="I9" i="1"/>
  <c r="I24" i="1"/>
</calcChain>
</file>

<file path=xl/sharedStrings.xml><?xml version="1.0" encoding="utf-8"?>
<sst xmlns="http://schemas.openxmlformats.org/spreadsheetml/2006/main" count="129" uniqueCount="35">
  <si>
    <t>人口の推移</t>
    <rPh sb="0" eb="2">
      <t>ジンコウ</t>
    </rPh>
    <rPh sb="3" eb="5">
      <t>スイイ</t>
    </rPh>
    <phoneticPr fontId="3"/>
  </si>
  <si>
    <t xml:space="preserve"> </t>
    <phoneticPr fontId="3"/>
  </si>
  <si>
    <t>各年４月１日</t>
    <rPh sb="0" eb="1">
      <t>カク</t>
    </rPh>
    <rPh sb="1" eb="2">
      <t>ネン</t>
    </rPh>
    <rPh sb="3" eb="4">
      <t>ガツ</t>
    </rPh>
    <rPh sb="5" eb="6">
      <t>ニチ</t>
    </rPh>
    <phoneticPr fontId="3"/>
  </si>
  <si>
    <t>年</t>
    <rPh sb="0" eb="1">
      <t>ネン</t>
    </rPh>
    <phoneticPr fontId="3"/>
  </si>
  <si>
    <t>世帯数</t>
    <rPh sb="0" eb="3">
      <t>セタイスウ</t>
    </rPh>
    <phoneticPr fontId="3"/>
  </si>
  <si>
    <t>人　　　　　　　　口</t>
    <rPh sb="0" eb="1">
      <t>ヒト</t>
    </rPh>
    <rPh sb="9" eb="10">
      <t>クチ</t>
    </rPh>
    <phoneticPr fontId="3"/>
  </si>
  <si>
    <t>高齢化率</t>
    <phoneticPr fontId="3"/>
  </si>
  <si>
    <t>１世帯</t>
    <rPh sb="1" eb="3">
      <t>セタイ</t>
    </rPh>
    <phoneticPr fontId="3"/>
  </si>
  <si>
    <t>人口密度</t>
    <rPh sb="0" eb="2">
      <t>ジンコウ</t>
    </rPh>
    <rPh sb="2" eb="4">
      <t>ミツド</t>
    </rPh>
    <phoneticPr fontId="3"/>
  </si>
  <si>
    <t>人      口</t>
    <rPh sb="0" eb="8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</si>
  <si>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</si>
  <si>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</si>
  <si>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</si>
  <si>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（再掲）</t>
    <rPh sb="1" eb="3">
      <t>サイケイ</t>
    </rPh>
    <phoneticPr fontId="3"/>
  </si>
  <si>
    <t>当たり</t>
    <rPh sb="0" eb="1">
      <t>ア</t>
    </rPh>
    <phoneticPr fontId="3"/>
  </si>
  <si>
    <t>１ｋ㎡</t>
    <phoneticPr fontId="3"/>
  </si>
  <si>
    <t>増減率</t>
    <rPh sb="0" eb="2">
      <t>ゾウゲン</t>
    </rPh>
    <rPh sb="2" eb="3">
      <t>リツ</t>
    </rPh>
    <phoneticPr fontId="3"/>
  </si>
  <si>
    <t>６５歳以上</t>
    <phoneticPr fontId="3"/>
  </si>
  <si>
    <t>（％）</t>
    <phoneticPr fontId="3"/>
  </si>
  <si>
    <t>人     員</t>
    <rPh sb="0" eb="7">
      <t>ジンイン</t>
    </rPh>
    <phoneticPr fontId="3"/>
  </si>
  <si>
    <t>増減数</t>
    <rPh sb="0" eb="1">
      <t>ゾウ</t>
    </rPh>
    <rPh sb="1" eb="3">
      <t>ゲンスウ</t>
    </rPh>
    <phoneticPr fontId="3"/>
  </si>
  <si>
    <t>……</t>
    <phoneticPr fontId="3"/>
  </si>
  <si>
    <t>－</t>
    <phoneticPr fontId="3"/>
  </si>
  <si>
    <t>元</t>
    <rPh sb="0" eb="1">
      <t>モト</t>
    </rPh>
    <phoneticPr fontId="3"/>
  </si>
  <si>
    <t>注）昭和６３年から６５歳以上人口は総人口</t>
    <rPh sb="0" eb="1">
      <t>チュウ</t>
    </rPh>
    <rPh sb="2" eb="4">
      <t>ショウワ</t>
    </rPh>
    <rPh sb="6" eb="7">
      <t>ネン</t>
    </rPh>
    <rPh sb="11" eb="12">
      <t>サイ</t>
    </rPh>
    <rPh sb="12" eb="14">
      <t>イジョウ</t>
    </rPh>
    <rPh sb="14" eb="16">
      <t>ジンコウ</t>
    </rPh>
    <rPh sb="17" eb="20">
      <t>ソウジンコウ</t>
    </rPh>
    <phoneticPr fontId="3"/>
  </si>
  <si>
    <t xml:space="preserve">     昭和６１年から住民基本台帳人口＋外国人登録人口</t>
    <rPh sb="5" eb="7">
      <t>ショウワ</t>
    </rPh>
    <phoneticPr fontId="3"/>
  </si>
  <si>
    <t xml:space="preserve">     昭和６１年の人口増減数及び人口増減率は、６０年人口に外国人登録人口を加えた数字より算出</t>
    <rPh sb="5" eb="7">
      <t>ショウワ</t>
    </rPh>
    <rPh sb="9" eb="10">
      <t>ネン</t>
    </rPh>
    <rPh sb="11" eb="13">
      <t>ジンコウ</t>
    </rPh>
    <rPh sb="13" eb="14">
      <t>ゾウ</t>
    </rPh>
    <rPh sb="14" eb="16">
      <t>ゲンスウ</t>
    </rPh>
    <rPh sb="16" eb="17">
      <t>オヨ</t>
    </rPh>
    <rPh sb="18" eb="20">
      <t>ジンコウ</t>
    </rPh>
    <rPh sb="20" eb="22">
      <t>ゾウゲン</t>
    </rPh>
    <rPh sb="22" eb="23">
      <t>リツ</t>
    </rPh>
    <rPh sb="25" eb="28">
      <t>６０ネン</t>
    </rPh>
    <rPh sb="28" eb="30">
      <t>ジンコウ</t>
    </rPh>
    <rPh sb="31" eb="34">
      <t>ガイコクジン</t>
    </rPh>
    <rPh sb="34" eb="36">
      <t>トウロク</t>
    </rPh>
    <rPh sb="36" eb="38">
      <t>ジンコウ</t>
    </rPh>
    <rPh sb="39" eb="40">
      <t>クワ</t>
    </rPh>
    <rPh sb="42" eb="44">
      <t>スウジ</t>
    </rPh>
    <rPh sb="46" eb="48">
      <t>サンシュツ</t>
    </rPh>
    <phoneticPr fontId="3"/>
  </si>
  <si>
    <t xml:space="preserve">  　 平成２５年から住民基本台帳人口(平成２４年７月改正）</t>
    <rPh sb="4" eb="6">
      <t>ヘイセイ</t>
    </rPh>
    <rPh sb="8" eb="9">
      <t>ネン</t>
    </rPh>
    <rPh sb="20" eb="22">
      <t>ヘイセイ</t>
    </rPh>
    <rPh sb="24" eb="25">
      <t>ネン</t>
    </rPh>
    <rPh sb="26" eb="27">
      <t>ガツ</t>
    </rPh>
    <rPh sb="27" eb="29">
      <t>カイセイ</t>
    </rPh>
    <phoneticPr fontId="3"/>
  </si>
  <si>
    <t>３団地の人口の推移（4/1）</t>
    <rPh sb="1" eb="3">
      <t>ダンチ</t>
    </rPh>
    <rPh sb="4" eb="6">
      <t>ジンコウ</t>
    </rPh>
    <rPh sb="7" eb="9">
      <t>スイイ</t>
    </rPh>
    <phoneticPr fontId="3"/>
  </si>
  <si>
    <t>みさと団地</t>
    <rPh sb="3" eb="5">
      <t>ダンチ</t>
    </rPh>
    <phoneticPr fontId="3"/>
  </si>
  <si>
    <t>早稲田</t>
    <rPh sb="0" eb="3">
      <t>ワセダ</t>
    </rPh>
    <phoneticPr fontId="3"/>
  </si>
  <si>
    <t>さつき平</t>
    <phoneticPr fontId="3"/>
  </si>
  <si>
    <t>昭和50</t>
    <rPh sb="0" eb="2">
      <t>ショウワ</t>
    </rPh>
    <phoneticPr fontId="3"/>
  </si>
  <si>
    <t>平成1</t>
    <rPh sb="0" eb="2">
      <t>ヘイセイ</t>
    </rPh>
    <phoneticPr fontId="3"/>
  </si>
  <si>
    <t>令和2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</si>
</sst>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#,##0.00;&quot;△ &quot;#,##0.00"/>
    <numFmt numFmtId="178" formatCode="0.0;&quot;△ &quot;0.0"/>
    <numFmt numFmtId="179" formatCode="#,##0_ "/>
    <numFmt numFmtId="180" formatCode="#,##0_);[Red]\(#,##0\)"/>
    <numFmt numFmtId="181" formatCode="#,##0_ ;[Red]\-#,##0\ "/>
    <numFmt numFmtId="182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9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horizontal="distributed" vertical="center" justifyLastLine="1"/>
    </xf>
    <xf numFmtId="0" fontId="4" fillId="3" borderId="0" xfId="0" applyFont="1" applyFill="1"/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center" vertical="center" justifyLastLine="1"/>
    </xf>
    <xf numFmtId="0" fontId="4" fillId="2" borderId="4" xfId="0" applyFont="1" applyFill="1" applyBorder="1" applyAlignment="1">
      <alignment horizontal="center" vertical="center" justifyLastLine="1"/>
    </xf>
    <xf numFmtId="0" fontId="4" fillId="2" borderId="5" xfId="0" applyFont="1" applyFill="1" applyBorder="1" applyAlignment="1">
      <alignment horizontal="center" vertical="center" justifyLastLine="1"/>
    </xf>
    <xf numFmtId="0" fontId="4" fillId="2" borderId="6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distributed" vertical="center" justifyLastLine="1"/>
    </xf>
    <xf numFmtId="0" fontId="4" fillId="2" borderId="9" xfId="0" applyFont="1" applyFill="1" applyBorder="1" applyAlignment="1">
      <alignment horizontal="distributed" vertical="center" justifyLastLine="1"/>
    </xf>
    <xf numFmtId="0" fontId="4" fillId="2" borderId="9" xfId="0" applyFont="1" applyFill="1" applyBorder="1" applyAlignment="1">
      <alignment horizontal="distributed" vertical="center" justifyLastLine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distributed" vertical="center" justifyLastLine="1"/>
    </xf>
    <xf numFmtId="0" fontId="4" fillId="2" borderId="11" xfId="0" applyFont="1" applyFill="1" applyBorder="1" applyAlignment="1">
      <alignment horizontal="distributed" vertical="center" justifyLastLine="1"/>
    </xf>
    <xf numFmtId="0" fontId="4" fillId="2" borderId="12" xfId="0" applyFont="1" applyFill="1" applyBorder="1" applyAlignment="1">
      <alignment horizontal="distributed" vertical="center" justifyLastLine="1"/>
    </xf>
    <xf numFmtId="0" fontId="4" fillId="2" borderId="12" xfId="0" applyFont="1" applyFill="1" applyBorder="1" applyAlignment="1">
      <alignment horizontal="distributed" vertical="center" wrapText="1" justifyLastLine="1"/>
    </xf>
    <xf numFmtId="0" fontId="4" fillId="2" borderId="12" xfId="0" applyFont="1" applyFill="1" applyBorder="1" applyAlignment="1">
      <alignment horizontal="distributed" vertical="center" justifyLastLine="1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8" xfId="0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horizontal="right" vertical="center"/>
    </xf>
    <xf numFmtId="176" fontId="4" fillId="2" borderId="0" xfId="1" applyNumberFormat="1" applyFont="1" applyFill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8" fontId="4" fillId="2" borderId="0" xfId="0" applyNumberFormat="1" applyFont="1" applyFill="1" applyAlignment="1">
      <alignment horizontal="right" vertical="center"/>
    </xf>
    <xf numFmtId="177" fontId="4" fillId="2" borderId="0" xfId="1" applyNumberFormat="1" applyFont="1" applyFill="1" applyAlignment="1">
      <alignment horizontal="right" vertical="center"/>
    </xf>
    <xf numFmtId="176" fontId="4" fillId="2" borderId="0" xfId="1" applyNumberFormat="1" applyFont="1" applyFill="1" applyBorder="1" applyAlignment="1">
      <alignment horizontal="right" vertical="center"/>
    </xf>
    <xf numFmtId="177" fontId="4" fillId="2" borderId="0" xfId="1" applyNumberFormat="1" applyFont="1" applyFill="1" applyBorder="1" applyAlignment="1">
      <alignment horizontal="right" vertical="center"/>
    </xf>
    <xf numFmtId="176" fontId="4" fillId="4" borderId="0" xfId="1" applyNumberFormat="1" applyFont="1" applyFill="1" applyBorder="1" applyAlignment="1">
      <alignment horizontal="right" vertical="center"/>
    </xf>
    <xf numFmtId="177" fontId="4" fillId="4" borderId="0" xfId="1" applyNumberFormat="1" applyFont="1" applyFill="1" applyBorder="1" applyAlignment="1">
      <alignment horizontal="right" vertical="center"/>
    </xf>
    <xf numFmtId="178" fontId="4" fillId="4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right" vertical="center"/>
    </xf>
    <xf numFmtId="177" fontId="4" fillId="2" borderId="14" xfId="1" applyNumberFormat="1" applyFont="1" applyFill="1" applyBorder="1" applyAlignment="1">
      <alignment horizontal="right" vertical="center"/>
    </xf>
    <xf numFmtId="176" fontId="4" fillId="2" borderId="14" xfId="1" applyNumberFormat="1" applyFont="1" applyFill="1" applyBorder="1" applyAlignment="1">
      <alignment horizontal="right" vertical="center"/>
    </xf>
    <xf numFmtId="178" fontId="4" fillId="2" borderId="14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3" borderId="0" xfId="0" applyFont="1" applyFill="1" applyAlignment="1">
      <alignment vertical="center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6" xfId="2" applyFont="1" applyBorder="1">
      <alignment vertical="center"/>
    </xf>
    <xf numFmtId="0" fontId="6" fillId="0" borderId="17" xfId="2" applyFont="1" applyBorder="1">
      <alignment vertical="center"/>
    </xf>
    <xf numFmtId="0" fontId="0" fillId="0" borderId="0" xfId="2" applyFo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 shrinkToFit="1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179" fontId="0" fillId="0" borderId="12" xfId="2" applyNumberFormat="1" applyFont="1" applyBorder="1">
      <alignment vertical="center"/>
    </xf>
    <xf numFmtId="179" fontId="0" fillId="0" borderId="12" xfId="2" applyNumberFormat="1" applyFont="1" applyBorder="1" applyAlignment="1">
      <alignment horizontal="right" vertical="center"/>
    </xf>
    <xf numFmtId="179" fontId="0" fillId="0" borderId="22" xfId="2" applyNumberFormat="1" applyFon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179" fontId="0" fillId="0" borderId="19" xfId="2" applyNumberFormat="1" applyFont="1" applyBorder="1">
      <alignment vertical="center"/>
    </xf>
    <xf numFmtId="179" fontId="0" fillId="0" borderId="19" xfId="2" applyNumberFormat="1" applyFont="1" applyBorder="1" applyAlignment="1">
      <alignment horizontal="right" vertical="center"/>
    </xf>
    <xf numFmtId="179" fontId="0" fillId="0" borderId="20" xfId="2" applyNumberFormat="1" applyFont="1" applyBorder="1" applyAlignment="1">
      <alignment horizontal="right" vertical="center"/>
    </xf>
    <xf numFmtId="179" fontId="0" fillId="0" borderId="20" xfId="2" applyNumberFormat="1" applyFont="1" applyBorder="1">
      <alignment vertical="center"/>
    </xf>
    <xf numFmtId="179" fontId="0" fillId="5" borderId="19" xfId="2" applyNumberFormat="1" applyFont="1" applyFill="1" applyBorder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right" vertical="center"/>
    </xf>
    <xf numFmtId="179" fontId="0" fillId="0" borderId="25" xfId="2" applyNumberFormat="1" applyFont="1" applyBorder="1">
      <alignment vertical="center"/>
    </xf>
    <xf numFmtId="0" fontId="0" fillId="0" borderId="24" xfId="0" applyBorder="1" applyAlignment="1">
      <alignment vertical="center"/>
    </xf>
    <xf numFmtId="180" fontId="0" fillId="0" borderId="25" xfId="2" applyNumberFormat="1" applyFont="1" applyBorder="1">
      <alignment vertical="center"/>
    </xf>
    <xf numFmtId="0" fontId="0" fillId="0" borderId="26" xfId="0" applyBorder="1" applyAlignment="1">
      <alignment vertical="center"/>
    </xf>
    <xf numFmtId="181" fontId="0" fillId="0" borderId="25" xfId="2" applyNumberFormat="1" applyFont="1" applyBorder="1">
      <alignment vertical="center"/>
    </xf>
    <xf numFmtId="179" fontId="0" fillId="0" borderId="27" xfId="2" applyNumberFormat="1" applyFont="1" applyBorder="1">
      <alignment vertical="center"/>
    </xf>
    <xf numFmtId="0" fontId="0" fillId="0" borderId="18" xfId="2" applyFont="1" applyBorder="1">
      <alignment vertical="center"/>
    </xf>
    <xf numFmtId="181" fontId="0" fillId="0" borderId="19" xfId="1" applyNumberFormat="1" applyFont="1" applyBorder="1" applyAlignment="1">
      <alignment vertical="center"/>
    </xf>
    <xf numFmtId="182" fontId="0" fillId="0" borderId="19" xfId="2" applyNumberFormat="1" applyFont="1" applyBorder="1">
      <alignment vertical="center"/>
    </xf>
    <xf numFmtId="0" fontId="0" fillId="0" borderId="28" xfId="2" applyFont="1" applyBorder="1">
      <alignment vertical="center"/>
    </xf>
    <xf numFmtId="181" fontId="0" fillId="0" borderId="9" xfId="1" applyNumberFormat="1" applyFont="1" applyFill="1" applyBorder="1" applyAlignment="1">
      <alignment vertical="center"/>
    </xf>
    <xf numFmtId="179" fontId="0" fillId="0" borderId="9" xfId="2" applyNumberFormat="1" applyFont="1" applyBorder="1">
      <alignment vertical="center"/>
    </xf>
    <xf numFmtId="179" fontId="0" fillId="0" borderId="29" xfId="2" applyNumberFormat="1" applyFont="1" applyBorder="1">
      <alignment vertical="center"/>
    </xf>
    <xf numFmtId="0" fontId="0" fillId="0" borderId="30" xfId="2" applyFont="1" applyBorder="1">
      <alignment vertical="center"/>
    </xf>
    <xf numFmtId="181" fontId="0" fillId="0" borderId="25" xfId="1" applyNumberFormat="1" applyFont="1" applyFill="1" applyBorder="1" applyAlignment="1">
      <alignment vertical="center"/>
    </xf>
    <xf numFmtId="0" fontId="0" fillId="0" borderId="30" xfId="2" applyFont="1" applyBorder="1" applyAlignment="1">
      <alignment horizontal="right" vertical="center"/>
    </xf>
    <xf numFmtId="0" fontId="0" fillId="0" borderId="31" xfId="2" applyFont="1" applyBorder="1" applyAlignment="1">
      <alignment horizontal="right" vertical="center"/>
    </xf>
    <xf numFmtId="181" fontId="0" fillId="0" borderId="31" xfId="1" applyNumberFormat="1" applyFont="1" applyFill="1" applyBorder="1" applyAlignment="1">
      <alignment vertical="center"/>
    </xf>
    <xf numFmtId="179" fontId="0" fillId="0" borderId="32" xfId="2" applyNumberFormat="1" applyFont="1" applyBorder="1">
      <alignment vertical="center"/>
    </xf>
    <xf numFmtId="0" fontId="0" fillId="0" borderId="33" xfId="2" applyFont="1" applyBorder="1">
      <alignment vertical="center"/>
    </xf>
    <xf numFmtId="0" fontId="0" fillId="0" borderId="18" xfId="2" applyFont="1" applyBorder="1" applyAlignment="1">
      <alignment horizontal="right" vertical="center"/>
    </xf>
    <xf numFmtId="181" fontId="0" fillId="0" borderId="19" xfId="1" applyNumberFormat="1" applyFont="1" applyFill="1" applyBorder="1" applyAlignment="1">
      <alignment vertical="center"/>
    </xf>
    <xf numFmtId="0" fontId="0" fillId="0" borderId="19" xfId="2" applyFont="1" applyBorder="1" applyAlignment="1">
      <alignment horizontal="right" vertical="center"/>
    </xf>
    <xf numFmtId="0" fontId="0" fillId="0" borderId="19" xfId="2" applyFont="1" applyBorder="1">
      <alignment vertical="center"/>
    </xf>
    <xf numFmtId="180" fontId="1" fillId="0" borderId="19" xfId="1" applyNumberFormat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89887BF-A831-4B4C-B5AF-E91CC15F4A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CB31-E693-4F0A-9C0F-050664B35DA1}">
  <dimension ref="A1:M365"/>
  <sheetViews>
    <sheetView tabSelected="1" zoomScale="145" zoomScaleNormal="145" zoomScaleSheetLayoutView="130" workbookViewId="0">
      <pane xSplit="1" ySplit="5" topLeftCell="B81" activePane="bottomRight" state="frozen"/>
      <selection activeCell="K92" sqref="K92"/>
      <selection pane="topRight" activeCell="K92" sqref="K92"/>
      <selection pane="bottomLeft" activeCell="K92" sqref="K92"/>
      <selection pane="bottomRight" activeCell="K92" sqref="K92"/>
    </sheetView>
  </sheetViews>
  <sheetFormatPr defaultRowHeight="12" x14ac:dyDescent="0.15"/>
  <cols>
    <col min="1" max="1" width="7.375" style="4" customWidth="1"/>
    <col min="2" max="3" width="9" style="4" customWidth="1"/>
    <col min="4" max="11" width="8.625" style="4" customWidth="1"/>
    <col min="12" max="256" width="9" style="4"/>
    <col min="257" max="257" width="7.375" style="4" customWidth="1"/>
    <col min="258" max="259" width="9" style="4"/>
    <col min="260" max="267" width="8.625" style="4" customWidth="1"/>
    <col min="268" max="512" width="9" style="4"/>
    <col min="513" max="513" width="7.375" style="4" customWidth="1"/>
    <col min="514" max="515" width="9" style="4"/>
    <col min="516" max="523" width="8.625" style="4" customWidth="1"/>
    <col min="524" max="768" width="9" style="4"/>
    <col min="769" max="769" width="7.375" style="4" customWidth="1"/>
    <col min="770" max="771" width="9" style="4"/>
    <col min="772" max="779" width="8.625" style="4" customWidth="1"/>
    <col min="780" max="1024" width="9" style="4"/>
    <col min="1025" max="1025" width="7.375" style="4" customWidth="1"/>
    <col min="1026" max="1027" width="9" style="4"/>
    <col min="1028" max="1035" width="8.625" style="4" customWidth="1"/>
    <col min="1036" max="1280" width="9" style="4"/>
    <col min="1281" max="1281" width="7.375" style="4" customWidth="1"/>
    <col min="1282" max="1283" width="9" style="4"/>
    <col min="1284" max="1291" width="8.625" style="4" customWidth="1"/>
    <col min="1292" max="1536" width="9" style="4"/>
    <col min="1537" max="1537" width="7.375" style="4" customWidth="1"/>
    <col min="1538" max="1539" width="9" style="4"/>
    <col min="1540" max="1547" width="8.625" style="4" customWidth="1"/>
    <col min="1548" max="1792" width="9" style="4"/>
    <col min="1793" max="1793" width="7.375" style="4" customWidth="1"/>
    <col min="1794" max="1795" width="9" style="4"/>
    <col min="1796" max="1803" width="8.625" style="4" customWidth="1"/>
    <col min="1804" max="2048" width="9" style="4"/>
    <col min="2049" max="2049" width="7.375" style="4" customWidth="1"/>
    <col min="2050" max="2051" width="9" style="4"/>
    <col min="2052" max="2059" width="8.625" style="4" customWidth="1"/>
    <col min="2060" max="2304" width="9" style="4"/>
    <col min="2305" max="2305" width="7.375" style="4" customWidth="1"/>
    <col min="2306" max="2307" width="9" style="4"/>
    <col min="2308" max="2315" width="8.625" style="4" customWidth="1"/>
    <col min="2316" max="2560" width="9" style="4"/>
    <col min="2561" max="2561" width="7.375" style="4" customWidth="1"/>
    <col min="2562" max="2563" width="9" style="4"/>
    <col min="2564" max="2571" width="8.625" style="4" customWidth="1"/>
    <col min="2572" max="2816" width="9" style="4"/>
    <col min="2817" max="2817" width="7.375" style="4" customWidth="1"/>
    <col min="2818" max="2819" width="9" style="4"/>
    <col min="2820" max="2827" width="8.625" style="4" customWidth="1"/>
    <col min="2828" max="3072" width="9" style="4"/>
    <col min="3073" max="3073" width="7.375" style="4" customWidth="1"/>
    <col min="3074" max="3075" width="9" style="4"/>
    <col min="3076" max="3083" width="8.625" style="4" customWidth="1"/>
    <col min="3084" max="3328" width="9" style="4"/>
    <col min="3329" max="3329" width="7.375" style="4" customWidth="1"/>
    <col min="3330" max="3331" width="9" style="4"/>
    <col min="3332" max="3339" width="8.625" style="4" customWidth="1"/>
    <col min="3340" max="3584" width="9" style="4"/>
    <col min="3585" max="3585" width="7.375" style="4" customWidth="1"/>
    <col min="3586" max="3587" width="9" style="4"/>
    <col min="3588" max="3595" width="8.625" style="4" customWidth="1"/>
    <col min="3596" max="3840" width="9" style="4"/>
    <col min="3841" max="3841" width="7.375" style="4" customWidth="1"/>
    <col min="3842" max="3843" width="9" style="4"/>
    <col min="3844" max="3851" width="8.625" style="4" customWidth="1"/>
    <col min="3852" max="4096" width="9" style="4"/>
    <col min="4097" max="4097" width="7.375" style="4" customWidth="1"/>
    <col min="4098" max="4099" width="9" style="4"/>
    <col min="4100" max="4107" width="8.625" style="4" customWidth="1"/>
    <col min="4108" max="4352" width="9" style="4"/>
    <col min="4353" max="4353" width="7.375" style="4" customWidth="1"/>
    <col min="4354" max="4355" width="9" style="4"/>
    <col min="4356" max="4363" width="8.625" style="4" customWidth="1"/>
    <col min="4364" max="4608" width="9" style="4"/>
    <col min="4609" max="4609" width="7.375" style="4" customWidth="1"/>
    <col min="4610" max="4611" width="9" style="4"/>
    <col min="4612" max="4619" width="8.625" style="4" customWidth="1"/>
    <col min="4620" max="4864" width="9" style="4"/>
    <col min="4865" max="4865" width="7.375" style="4" customWidth="1"/>
    <col min="4866" max="4867" width="9" style="4"/>
    <col min="4868" max="4875" width="8.625" style="4" customWidth="1"/>
    <col min="4876" max="5120" width="9" style="4"/>
    <col min="5121" max="5121" width="7.375" style="4" customWidth="1"/>
    <col min="5122" max="5123" width="9" style="4"/>
    <col min="5124" max="5131" width="8.625" style="4" customWidth="1"/>
    <col min="5132" max="5376" width="9" style="4"/>
    <col min="5377" max="5377" width="7.375" style="4" customWidth="1"/>
    <col min="5378" max="5379" width="9" style="4"/>
    <col min="5380" max="5387" width="8.625" style="4" customWidth="1"/>
    <col min="5388" max="5632" width="9" style="4"/>
    <col min="5633" max="5633" width="7.375" style="4" customWidth="1"/>
    <col min="5634" max="5635" width="9" style="4"/>
    <col min="5636" max="5643" width="8.625" style="4" customWidth="1"/>
    <col min="5644" max="5888" width="9" style="4"/>
    <col min="5889" max="5889" width="7.375" style="4" customWidth="1"/>
    <col min="5890" max="5891" width="9" style="4"/>
    <col min="5892" max="5899" width="8.625" style="4" customWidth="1"/>
    <col min="5900" max="6144" width="9" style="4"/>
    <col min="6145" max="6145" width="7.375" style="4" customWidth="1"/>
    <col min="6146" max="6147" width="9" style="4"/>
    <col min="6148" max="6155" width="8.625" style="4" customWidth="1"/>
    <col min="6156" max="6400" width="9" style="4"/>
    <col min="6401" max="6401" width="7.375" style="4" customWidth="1"/>
    <col min="6402" max="6403" width="9" style="4"/>
    <col min="6404" max="6411" width="8.625" style="4" customWidth="1"/>
    <col min="6412" max="6656" width="9" style="4"/>
    <col min="6657" max="6657" width="7.375" style="4" customWidth="1"/>
    <col min="6658" max="6659" width="9" style="4"/>
    <col min="6660" max="6667" width="8.625" style="4" customWidth="1"/>
    <col min="6668" max="6912" width="9" style="4"/>
    <col min="6913" max="6913" width="7.375" style="4" customWidth="1"/>
    <col min="6914" max="6915" width="9" style="4"/>
    <col min="6916" max="6923" width="8.625" style="4" customWidth="1"/>
    <col min="6924" max="7168" width="9" style="4"/>
    <col min="7169" max="7169" width="7.375" style="4" customWidth="1"/>
    <col min="7170" max="7171" width="9" style="4"/>
    <col min="7172" max="7179" width="8.625" style="4" customWidth="1"/>
    <col min="7180" max="7424" width="9" style="4"/>
    <col min="7425" max="7425" width="7.375" style="4" customWidth="1"/>
    <col min="7426" max="7427" width="9" style="4"/>
    <col min="7428" max="7435" width="8.625" style="4" customWidth="1"/>
    <col min="7436" max="7680" width="9" style="4"/>
    <col min="7681" max="7681" width="7.375" style="4" customWidth="1"/>
    <col min="7682" max="7683" width="9" style="4"/>
    <col min="7684" max="7691" width="8.625" style="4" customWidth="1"/>
    <col min="7692" max="7936" width="9" style="4"/>
    <col min="7937" max="7937" width="7.375" style="4" customWidth="1"/>
    <col min="7938" max="7939" width="9" style="4"/>
    <col min="7940" max="7947" width="8.625" style="4" customWidth="1"/>
    <col min="7948" max="8192" width="9" style="4"/>
    <col min="8193" max="8193" width="7.375" style="4" customWidth="1"/>
    <col min="8194" max="8195" width="9" style="4"/>
    <col min="8196" max="8203" width="8.625" style="4" customWidth="1"/>
    <col min="8204" max="8448" width="9" style="4"/>
    <col min="8449" max="8449" width="7.375" style="4" customWidth="1"/>
    <col min="8450" max="8451" width="9" style="4"/>
    <col min="8452" max="8459" width="8.625" style="4" customWidth="1"/>
    <col min="8460" max="8704" width="9" style="4"/>
    <col min="8705" max="8705" width="7.375" style="4" customWidth="1"/>
    <col min="8706" max="8707" width="9" style="4"/>
    <col min="8708" max="8715" width="8.625" style="4" customWidth="1"/>
    <col min="8716" max="8960" width="9" style="4"/>
    <col min="8961" max="8961" width="7.375" style="4" customWidth="1"/>
    <col min="8962" max="8963" width="9" style="4"/>
    <col min="8964" max="8971" width="8.625" style="4" customWidth="1"/>
    <col min="8972" max="9216" width="9" style="4"/>
    <col min="9217" max="9217" width="7.375" style="4" customWidth="1"/>
    <col min="9218" max="9219" width="9" style="4"/>
    <col min="9220" max="9227" width="8.625" style="4" customWidth="1"/>
    <col min="9228" max="9472" width="9" style="4"/>
    <col min="9473" max="9473" width="7.375" style="4" customWidth="1"/>
    <col min="9474" max="9475" width="9" style="4"/>
    <col min="9476" max="9483" width="8.625" style="4" customWidth="1"/>
    <col min="9484" max="9728" width="9" style="4"/>
    <col min="9729" max="9729" width="7.375" style="4" customWidth="1"/>
    <col min="9730" max="9731" width="9" style="4"/>
    <col min="9732" max="9739" width="8.625" style="4" customWidth="1"/>
    <col min="9740" max="9984" width="9" style="4"/>
    <col min="9985" max="9985" width="7.375" style="4" customWidth="1"/>
    <col min="9986" max="9987" width="9" style="4"/>
    <col min="9988" max="9995" width="8.625" style="4" customWidth="1"/>
    <col min="9996" max="10240" width="9" style="4"/>
    <col min="10241" max="10241" width="7.375" style="4" customWidth="1"/>
    <col min="10242" max="10243" width="9" style="4"/>
    <col min="10244" max="10251" width="8.625" style="4" customWidth="1"/>
    <col min="10252" max="10496" width="9" style="4"/>
    <col min="10497" max="10497" width="7.375" style="4" customWidth="1"/>
    <col min="10498" max="10499" width="9" style="4"/>
    <col min="10500" max="10507" width="8.625" style="4" customWidth="1"/>
    <col min="10508" max="10752" width="9" style="4"/>
    <col min="10753" max="10753" width="7.375" style="4" customWidth="1"/>
    <col min="10754" max="10755" width="9" style="4"/>
    <col min="10756" max="10763" width="8.625" style="4" customWidth="1"/>
    <col min="10764" max="11008" width="9" style="4"/>
    <col min="11009" max="11009" width="7.375" style="4" customWidth="1"/>
    <col min="11010" max="11011" width="9" style="4"/>
    <col min="11012" max="11019" width="8.625" style="4" customWidth="1"/>
    <col min="11020" max="11264" width="9" style="4"/>
    <col min="11265" max="11265" width="7.375" style="4" customWidth="1"/>
    <col min="11266" max="11267" width="9" style="4"/>
    <col min="11268" max="11275" width="8.625" style="4" customWidth="1"/>
    <col min="11276" max="11520" width="9" style="4"/>
    <col min="11521" max="11521" width="7.375" style="4" customWidth="1"/>
    <col min="11522" max="11523" width="9" style="4"/>
    <col min="11524" max="11531" width="8.625" style="4" customWidth="1"/>
    <col min="11532" max="11776" width="9" style="4"/>
    <col min="11777" max="11777" width="7.375" style="4" customWidth="1"/>
    <col min="11778" max="11779" width="9" style="4"/>
    <col min="11780" max="11787" width="8.625" style="4" customWidth="1"/>
    <col min="11788" max="12032" width="9" style="4"/>
    <col min="12033" max="12033" width="7.375" style="4" customWidth="1"/>
    <col min="12034" max="12035" width="9" style="4"/>
    <col min="12036" max="12043" width="8.625" style="4" customWidth="1"/>
    <col min="12044" max="12288" width="9" style="4"/>
    <col min="12289" max="12289" width="7.375" style="4" customWidth="1"/>
    <col min="12290" max="12291" width="9" style="4"/>
    <col min="12292" max="12299" width="8.625" style="4" customWidth="1"/>
    <col min="12300" max="12544" width="9" style="4"/>
    <col min="12545" max="12545" width="7.375" style="4" customWidth="1"/>
    <col min="12546" max="12547" width="9" style="4"/>
    <col min="12548" max="12555" width="8.625" style="4" customWidth="1"/>
    <col min="12556" max="12800" width="9" style="4"/>
    <col min="12801" max="12801" width="7.375" style="4" customWidth="1"/>
    <col min="12802" max="12803" width="9" style="4"/>
    <col min="12804" max="12811" width="8.625" style="4" customWidth="1"/>
    <col min="12812" max="13056" width="9" style="4"/>
    <col min="13057" max="13057" width="7.375" style="4" customWidth="1"/>
    <col min="13058" max="13059" width="9" style="4"/>
    <col min="13060" max="13067" width="8.625" style="4" customWidth="1"/>
    <col min="13068" max="13312" width="9" style="4"/>
    <col min="13313" max="13313" width="7.375" style="4" customWidth="1"/>
    <col min="13314" max="13315" width="9" style="4"/>
    <col min="13316" max="13323" width="8.625" style="4" customWidth="1"/>
    <col min="13324" max="13568" width="9" style="4"/>
    <col min="13569" max="13569" width="7.375" style="4" customWidth="1"/>
    <col min="13570" max="13571" width="9" style="4"/>
    <col min="13572" max="13579" width="8.625" style="4" customWidth="1"/>
    <col min="13580" max="13824" width="9" style="4"/>
    <col min="13825" max="13825" width="7.375" style="4" customWidth="1"/>
    <col min="13826" max="13827" width="9" style="4"/>
    <col min="13828" max="13835" width="8.625" style="4" customWidth="1"/>
    <col min="13836" max="14080" width="9" style="4"/>
    <col min="14081" max="14081" width="7.375" style="4" customWidth="1"/>
    <col min="14082" max="14083" width="9" style="4"/>
    <col min="14084" max="14091" width="8.625" style="4" customWidth="1"/>
    <col min="14092" max="14336" width="9" style="4"/>
    <col min="14337" max="14337" width="7.375" style="4" customWidth="1"/>
    <col min="14338" max="14339" width="9" style="4"/>
    <col min="14340" max="14347" width="8.625" style="4" customWidth="1"/>
    <col min="14348" max="14592" width="9" style="4"/>
    <col min="14593" max="14593" width="7.375" style="4" customWidth="1"/>
    <col min="14594" max="14595" width="9" style="4"/>
    <col min="14596" max="14603" width="8.625" style="4" customWidth="1"/>
    <col min="14604" max="14848" width="9" style="4"/>
    <col min="14849" max="14849" width="7.375" style="4" customWidth="1"/>
    <col min="14850" max="14851" width="9" style="4"/>
    <col min="14852" max="14859" width="8.625" style="4" customWidth="1"/>
    <col min="14860" max="15104" width="9" style="4"/>
    <col min="15105" max="15105" width="7.375" style="4" customWidth="1"/>
    <col min="15106" max="15107" width="9" style="4"/>
    <col min="15108" max="15115" width="8.625" style="4" customWidth="1"/>
    <col min="15116" max="15360" width="9" style="4"/>
    <col min="15361" max="15361" width="7.375" style="4" customWidth="1"/>
    <col min="15362" max="15363" width="9" style="4"/>
    <col min="15364" max="15371" width="8.625" style="4" customWidth="1"/>
    <col min="15372" max="15616" width="9" style="4"/>
    <col min="15617" max="15617" width="7.375" style="4" customWidth="1"/>
    <col min="15618" max="15619" width="9" style="4"/>
    <col min="15620" max="15627" width="8.625" style="4" customWidth="1"/>
    <col min="15628" max="15872" width="9" style="4"/>
    <col min="15873" max="15873" width="7.375" style="4" customWidth="1"/>
    <col min="15874" max="15875" width="9" style="4"/>
    <col min="15876" max="15883" width="8.625" style="4" customWidth="1"/>
    <col min="15884" max="16128" width="9" style="4"/>
    <col min="16129" max="16129" width="7.375" style="4" customWidth="1"/>
    <col min="16130" max="16131" width="9" style="4"/>
    <col min="16132" max="16139" width="8.625" style="4" customWidth="1"/>
    <col min="16140" max="16384" width="9" style="4"/>
  </cols>
  <sheetData>
    <row r="1" spans="1:13" ht="17.25" customHeight="1" x14ac:dyDescent="0.15">
      <c r="A1" s="1"/>
      <c r="B1" s="1"/>
      <c r="C1" s="2"/>
      <c r="D1" s="3" t="s">
        <v>0</v>
      </c>
      <c r="E1" s="3"/>
      <c r="F1" s="3"/>
      <c r="G1" s="3"/>
      <c r="H1" s="3"/>
      <c r="I1" s="1"/>
      <c r="J1" s="1"/>
      <c r="K1" s="1"/>
    </row>
    <row r="2" spans="1:13" ht="17.25" customHeight="1" thickBo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6" t="s">
        <v>2</v>
      </c>
      <c r="K2" s="6"/>
    </row>
    <row r="3" spans="1:13" ht="13.5" customHeight="1" x14ac:dyDescent="0.15">
      <c r="A3" s="7" t="s">
        <v>3</v>
      </c>
      <c r="B3" s="7" t="s">
        <v>4</v>
      </c>
      <c r="C3" s="8" t="s">
        <v>5</v>
      </c>
      <c r="D3" s="9"/>
      <c r="E3" s="9"/>
      <c r="F3" s="10"/>
      <c r="G3" s="11" t="s">
        <v>6</v>
      </c>
      <c r="H3" s="11" t="s">
        <v>7</v>
      </c>
      <c r="I3" s="11" t="s">
        <v>8</v>
      </c>
      <c r="J3" s="11" t="s">
        <v>9</v>
      </c>
      <c r="K3" s="12" t="s">
        <v>9</v>
      </c>
      <c r="L3" s="13"/>
      <c r="M3" s="14"/>
    </row>
    <row r="4" spans="1:13" x14ac:dyDescent="0.15">
      <c r="A4" s="15"/>
      <c r="B4" s="15"/>
      <c r="C4" s="16" t="s">
        <v>10</v>
      </c>
      <c r="D4" s="16" t="s">
        <v>11</v>
      </c>
      <c r="E4" s="16" t="s">
        <v>12</v>
      </c>
      <c r="F4" s="17" t="s">
        <v>13</v>
      </c>
      <c r="G4" s="17"/>
      <c r="H4" s="17" t="s">
        <v>14</v>
      </c>
      <c r="I4" s="18" t="s">
        <v>15</v>
      </c>
      <c r="J4" s="17"/>
      <c r="K4" s="19" t="s">
        <v>16</v>
      </c>
      <c r="L4" s="14"/>
      <c r="M4" s="14"/>
    </row>
    <row r="5" spans="1:13" x14ac:dyDescent="0.15">
      <c r="A5" s="20"/>
      <c r="B5" s="20"/>
      <c r="C5" s="21"/>
      <c r="D5" s="21"/>
      <c r="E5" s="21"/>
      <c r="F5" s="22" t="s">
        <v>17</v>
      </c>
      <c r="G5" s="22" t="s">
        <v>18</v>
      </c>
      <c r="H5" s="23" t="s">
        <v>19</v>
      </c>
      <c r="I5" s="23" t="s">
        <v>14</v>
      </c>
      <c r="J5" s="23" t="s">
        <v>20</v>
      </c>
      <c r="K5" s="24" t="s">
        <v>18</v>
      </c>
      <c r="L5" s="14"/>
      <c r="M5" s="14"/>
    </row>
    <row r="6" spans="1:13" x14ac:dyDescent="0.15">
      <c r="A6" s="25">
        <v>28</v>
      </c>
      <c r="B6" s="26" t="s">
        <v>21</v>
      </c>
      <c r="C6" s="27">
        <f>SUM(D6:E6)</f>
        <v>17099</v>
      </c>
      <c r="D6" s="26">
        <v>8342</v>
      </c>
      <c r="E6" s="26">
        <v>8757</v>
      </c>
      <c r="F6" s="26" t="s">
        <v>21</v>
      </c>
      <c r="G6" s="28" t="s">
        <v>21</v>
      </c>
      <c r="H6" s="28" t="s">
        <v>21</v>
      </c>
      <c r="I6" s="27">
        <f t="shared" ref="I6:I20" si="0">C6/30.24</f>
        <v>565.44312169312173</v>
      </c>
      <c r="J6" s="27" t="s">
        <v>22</v>
      </c>
      <c r="K6" s="27" t="s">
        <v>22</v>
      </c>
    </row>
    <row r="7" spans="1:13" x14ac:dyDescent="0.15">
      <c r="A7" s="25">
        <v>29</v>
      </c>
      <c r="B7" s="26" t="s">
        <v>21</v>
      </c>
      <c r="C7" s="27">
        <f>SUM(D7:E7)</f>
        <v>17322</v>
      </c>
      <c r="D7" s="26">
        <v>8463</v>
      </c>
      <c r="E7" s="26">
        <v>8859</v>
      </c>
      <c r="F7" s="26" t="s">
        <v>21</v>
      </c>
      <c r="G7" s="28" t="s">
        <v>21</v>
      </c>
      <c r="H7" s="28" t="s">
        <v>21</v>
      </c>
      <c r="I7" s="27">
        <f t="shared" si="0"/>
        <v>572.81746031746036</v>
      </c>
      <c r="J7" s="27">
        <f>C7-+C6</f>
        <v>223</v>
      </c>
      <c r="K7" s="29">
        <f>J7/C6*100</f>
        <v>1.3041698344932451</v>
      </c>
    </row>
    <row r="8" spans="1:13" x14ac:dyDescent="0.15">
      <c r="A8" s="25">
        <v>30</v>
      </c>
      <c r="B8" s="26" t="s">
        <v>21</v>
      </c>
      <c r="C8" s="27">
        <f>SUM(D8:E8)</f>
        <v>17558</v>
      </c>
      <c r="D8" s="27">
        <v>8578</v>
      </c>
      <c r="E8" s="27">
        <v>8980</v>
      </c>
      <c r="F8" s="26" t="s">
        <v>21</v>
      </c>
      <c r="G8" s="28" t="s">
        <v>21</v>
      </c>
      <c r="H8" s="28" t="s">
        <v>21</v>
      </c>
      <c r="I8" s="27">
        <f t="shared" si="0"/>
        <v>580.62169312169317</v>
      </c>
      <c r="J8" s="27">
        <f>C8-+C7</f>
        <v>236</v>
      </c>
      <c r="K8" s="29">
        <f>J8/C7*100</f>
        <v>1.3624292806835239</v>
      </c>
    </row>
    <row r="9" spans="1:13" x14ac:dyDescent="0.15">
      <c r="A9" s="25">
        <v>31</v>
      </c>
      <c r="B9" s="27">
        <v>2695</v>
      </c>
      <c r="C9" s="27">
        <f>SUM(D9:E9)</f>
        <v>17616</v>
      </c>
      <c r="D9" s="27">
        <v>8644</v>
      </c>
      <c r="E9" s="27">
        <v>8972</v>
      </c>
      <c r="F9" s="26" t="s">
        <v>21</v>
      </c>
      <c r="G9" s="28" t="s">
        <v>21</v>
      </c>
      <c r="H9" s="30">
        <f>C9/B9</f>
        <v>6.5365491651205936</v>
      </c>
      <c r="I9" s="27">
        <f t="shared" si="0"/>
        <v>582.53968253968253</v>
      </c>
      <c r="J9" s="27">
        <f>C9-+C8</f>
        <v>58</v>
      </c>
      <c r="K9" s="29">
        <f>J9/C8*100</f>
        <v>0.33033375099669665</v>
      </c>
    </row>
    <row r="10" spans="1:13" x14ac:dyDescent="0.15">
      <c r="A10" s="25">
        <v>32</v>
      </c>
      <c r="B10" s="26">
        <v>2705</v>
      </c>
      <c r="C10" s="27">
        <f>SUM(D10:E10)</f>
        <v>17616</v>
      </c>
      <c r="D10" s="26">
        <v>8615</v>
      </c>
      <c r="E10" s="26">
        <v>9001</v>
      </c>
      <c r="F10" s="26" t="s">
        <v>21</v>
      </c>
      <c r="G10" s="28" t="s">
        <v>21</v>
      </c>
      <c r="H10" s="30">
        <f>C10/B10</f>
        <v>6.5123844731977822</v>
      </c>
      <c r="I10" s="27">
        <f t="shared" si="0"/>
        <v>582.53968253968253</v>
      </c>
      <c r="J10" s="27">
        <f>C10-+C9</f>
        <v>0</v>
      </c>
      <c r="K10" s="29">
        <f>J10/C9*100</f>
        <v>0</v>
      </c>
    </row>
    <row r="11" spans="1:13" x14ac:dyDescent="0.15">
      <c r="A11" s="25"/>
      <c r="B11" s="26"/>
      <c r="C11" s="27"/>
      <c r="D11" s="26"/>
      <c r="E11" s="26"/>
      <c r="F11" s="26"/>
      <c r="G11" s="28"/>
      <c r="H11" s="30"/>
      <c r="I11" s="27"/>
      <c r="J11" s="27"/>
      <c r="K11" s="29"/>
    </row>
    <row r="12" spans="1:13" x14ac:dyDescent="0.15">
      <c r="A12" s="25">
        <v>33</v>
      </c>
      <c r="B12" s="26">
        <v>2725</v>
      </c>
      <c r="C12" s="27">
        <f>SUM(D12:E12)</f>
        <v>17632</v>
      </c>
      <c r="D12" s="26">
        <v>8622</v>
      </c>
      <c r="E12" s="26">
        <v>9010</v>
      </c>
      <c r="F12" s="26" t="s">
        <v>21</v>
      </c>
      <c r="G12" s="28" t="s">
        <v>21</v>
      </c>
      <c r="H12" s="30">
        <f>C12/B12</f>
        <v>6.4704587155963305</v>
      </c>
      <c r="I12" s="27">
        <f t="shared" si="0"/>
        <v>583.06878306878309</v>
      </c>
      <c r="J12" s="27">
        <f>C12-+C10</f>
        <v>16</v>
      </c>
      <c r="K12" s="29">
        <f>J12/C10*100</f>
        <v>9.0826521344232511E-2</v>
      </c>
    </row>
    <row r="13" spans="1:13" x14ac:dyDescent="0.15">
      <c r="A13" s="25">
        <v>34</v>
      </c>
      <c r="B13" s="26">
        <v>2731</v>
      </c>
      <c r="C13" s="27">
        <f>SUM(D13:E13)</f>
        <v>17682</v>
      </c>
      <c r="D13" s="26">
        <v>8638</v>
      </c>
      <c r="E13" s="26">
        <v>9044</v>
      </c>
      <c r="F13" s="26" t="s">
        <v>21</v>
      </c>
      <c r="G13" s="28" t="s">
        <v>21</v>
      </c>
      <c r="H13" s="30">
        <f>C13/B13</f>
        <v>6.4745514463566458</v>
      </c>
      <c r="I13" s="27">
        <f t="shared" si="0"/>
        <v>584.72222222222229</v>
      </c>
      <c r="J13" s="27">
        <f>C13-+C12</f>
        <v>50</v>
      </c>
      <c r="K13" s="29">
        <f>J13/C12*100</f>
        <v>0.28357531760435573</v>
      </c>
    </row>
    <row r="14" spans="1:13" x14ac:dyDescent="0.15">
      <c r="A14" s="25">
        <v>35</v>
      </c>
      <c r="B14" s="27">
        <v>2740</v>
      </c>
      <c r="C14" s="27">
        <f>SUM(D14:E14)</f>
        <v>17641</v>
      </c>
      <c r="D14" s="27">
        <v>8627</v>
      </c>
      <c r="E14" s="27">
        <v>9014</v>
      </c>
      <c r="F14" s="26" t="s">
        <v>21</v>
      </c>
      <c r="G14" s="28" t="s">
        <v>21</v>
      </c>
      <c r="H14" s="30">
        <f>C14/B14</f>
        <v>6.4383211678832115</v>
      </c>
      <c r="I14" s="27">
        <f t="shared" si="0"/>
        <v>583.36640211640213</v>
      </c>
      <c r="J14" s="27">
        <f>C14-+C13</f>
        <v>-41</v>
      </c>
      <c r="K14" s="29">
        <f>J14/C13*100</f>
        <v>-0.23187422237303471</v>
      </c>
    </row>
    <row r="15" spans="1:13" x14ac:dyDescent="0.15">
      <c r="A15" s="25">
        <v>36</v>
      </c>
      <c r="B15" s="27">
        <v>2813</v>
      </c>
      <c r="C15" s="27">
        <f>SUM(D15:E15)</f>
        <v>17757</v>
      </c>
      <c r="D15" s="27">
        <v>8690</v>
      </c>
      <c r="E15" s="27">
        <v>9067</v>
      </c>
      <c r="F15" s="26" t="s">
        <v>21</v>
      </c>
      <c r="G15" s="28" t="s">
        <v>21</v>
      </c>
      <c r="H15" s="30">
        <f>C15/B15</f>
        <v>6.3124777817276927</v>
      </c>
      <c r="I15" s="27">
        <f t="shared" si="0"/>
        <v>587.20238095238096</v>
      </c>
      <c r="J15" s="27">
        <f>C15-+C14</f>
        <v>116</v>
      </c>
      <c r="K15" s="29">
        <f>J15/C14*100</f>
        <v>0.65755909528938272</v>
      </c>
    </row>
    <row r="16" spans="1:13" x14ac:dyDescent="0.15">
      <c r="A16" s="25">
        <v>37</v>
      </c>
      <c r="B16" s="26">
        <v>2932</v>
      </c>
      <c r="C16" s="27">
        <f>SUM(D16:E16)</f>
        <v>17971</v>
      </c>
      <c r="D16" s="26">
        <v>8762</v>
      </c>
      <c r="E16" s="26">
        <v>9209</v>
      </c>
      <c r="F16" s="26" t="s">
        <v>21</v>
      </c>
      <c r="G16" s="28" t="s">
        <v>21</v>
      </c>
      <c r="H16" s="30">
        <f>C16/B16</f>
        <v>6.1292633015006821</v>
      </c>
      <c r="I16" s="27">
        <f t="shared" si="0"/>
        <v>594.27910052910056</v>
      </c>
      <c r="J16" s="27">
        <f>C16-+C15</f>
        <v>214</v>
      </c>
      <c r="K16" s="29">
        <f>J16/C15*100</f>
        <v>1.2051585290308047</v>
      </c>
    </row>
    <row r="17" spans="1:11" x14ac:dyDescent="0.15">
      <c r="A17" s="25"/>
      <c r="B17" s="26"/>
      <c r="C17" s="27"/>
      <c r="D17" s="26"/>
      <c r="E17" s="26"/>
      <c r="F17" s="26"/>
      <c r="G17" s="28"/>
      <c r="H17" s="30"/>
      <c r="I17" s="27"/>
      <c r="J17" s="27"/>
      <c r="K17" s="29"/>
    </row>
    <row r="18" spans="1:11" x14ac:dyDescent="0.15">
      <c r="A18" s="25">
        <v>38</v>
      </c>
      <c r="B18" s="26">
        <v>3059</v>
      </c>
      <c r="C18" s="27">
        <f>SUM(D18:E18)</f>
        <v>18267</v>
      </c>
      <c r="D18" s="26">
        <v>8881</v>
      </c>
      <c r="E18" s="26">
        <v>9386</v>
      </c>
      <c r="F18" s="26" t="s">
        <v>21</v>
      </c>
      <c r="G18" s="28" t="s">
        <v>21</v>
      </c>
      <c r="H18" s="30">
        <f>C18/B18</f>
        <v>5.9715593331153975</v>
      </c>
      <c r="I18" s="27">
        <f t="shared" si="0"/>
        <v>604.06746031746036</v>
      </c>
      <c r="J18" s="27">
        <f>C18-+C16</f>
        <v>296</v>
      </c>
      <c r="K18" s="29">
        <f>J18/C16*100</f>
        <v>1.6470981024984697</v>
      </c>
    </row>
    <row r="19" spans="1:11" x14ac:dyDescent="0.15">
      <c r="A19" s="25">
        <v>39</v>
      </c>
      <c r="B19" s="26">
        <v>3863</v>
      </c>
      <c r="C19" s="27">
        <f>SUM(D19:E19)</f>
        <v>20945</v>
      </c>
      <c r="D19" s="26">
        <v>10368</v>
      </c>
      <c r="E19" s="26">
        <v>10577</v>
      </c>
      <c r="F19" s="26" t="s">
        <v>21</v>
      </c>
      <c r="G19" s="28" t="s">
        <v>21</v>
      </c>
      <c r="H19" s="30">
        <f>C19/B19</f>
        <v>5.4219518508930884</v>
      </c>
      <c r="I19" s="27">
        <f t="shared" si="0"/>
        <v>692.62566137566137</v>
      </c>
      <c r="J19" s="27">
        <f>C19-+C18</f>
        <v>2678</v>
      </c>
      <c r="K19" s="29">
        <f>J19/C18*100</f>
        <v>14.660316417583621</v>
      </c>
    </row>
    <row r="20" spans="1:11" x14ac:dyDescent="0.15">
      <c r="A20" s="25">
        <v>40</v>
      </c>
      <c r="B20" s="27">
        <v>4451</v>
      </c>
      <c r="C20" s="27">
        <f>SUM(D20:E20)</f>
        <v>22886</v>
      </c>
      <c r="D20" s="27">
        <v>11379</v>
      </c>
      <c r="E20" s="27">
        <v>11507</v>
      </c>
      <c r="F20" s="26" t="s">
        <v>21</v>
      </c>
      <c r="G20" s="28" t="s">
        <v>21</v>
      </c>
      <c r="H20" s="30">
        <f>C20/B20</f>
        <v>5.1417658953044256</v>
      </c>
      <c r="I20" s="27">
        <f t="shared" si="0"/>
        <v>756.81216931216932</v>
      </c>
      <c r="J20" s="27">
        <f>C20-+C19</f>
        <v>1941</v>
      </c>
      <c r="K20" s="29">
        <f>J20/C19*100</f>
        <v>9.2671281928861298</v>
      </c>
    </row>
    <row r="21" spans="1:11" x14ac:dyDescent="0.15">
      <c r="A21" s="25">
        <v>41</v>
      </c>
      <c r="B21" s="27">
        <v>5144</v>
      </c>
      <c r="C21" s="27">
        <f>SUM(D21:E21)</f>
        <v>25255</v>
      </c>
      <c r="D21" s="27">
        <v>12654</v>
      </c>
      <c r="E21" s="27">
        <v>12601</v>
      </c>
      <c r="F21" s="26" t="s">
        <v>21</v>
      </c>
      <c r="G21" s="28" t="s">
        <v>21</v>
      </c>
      <c r="H21" s="30">
        <f>C21/B21</f>
        <v>4.9096034214618971</v>
      </c>
      <c r="I21" s="27">
        <f>C21/30.24</f>
        <v>835.15211640211646</v>
      </c>
      <c r="J21" s="27">
        <f>C21-+C20</f>
        <v>2369</v>
      </c>
      <c r="K21" s="29">
        <f>J21/C20*100</f>
        <v>10.351306475574587</v>
      </c>
    </row>
    <row r="22" spans="1:11" x14ac:dyDescent="0.15">
      <c r="A22" s="25">
        <v>42</v>
      </c>
      <c r="B22" s="26">
        <v>6233</v>
      </c>
      <c r="C22" s="27">
        <f>SUM(D22:E22)</f>
        <v>28490</v>
      </c>
      <c r="D22" s="26">
        <v>14416</v>
      </c>
      <c r="E22" s="26">
        <v>14074</v>
      </c>
      <c r="F22" s="26" t="s">
        <v>21</v>
      </c>
      <c r="G22" s="28" t="s">
        <v>21</v>
      </c>
      <c r="H22" s="30">
        <f>C22/B22</f>
        <v>4.5708326648483872</v>
      </c>
      <c r="I22" s="27">
        <f>C22/30.24</f>
        <v>942.12962962962968</v>
      </c>
      <c r="J22" s="27">
        <f>C22-+C21</f>
        <v>3235</v>
      </c>
      <c r="K22" s="29">
        <f>J22/C21*100</f>
        <v>12.809344684220946</v>
      </c>
    </row>
    <row r="23" spans="1:11" x14ac:dyDescent="0.15">
      <c r="A23" s="25"/>
      <c r="B23" s="26"/>
      <c r="C23" s="27"/>
      <c r="D23" s="26"/>
      <c r="E23" s="26"/>
      <c r="F23" s="26"/>
      <c r="G23" s="28"/>
      <c r="H23" s="30"/>
      <c r="I23" s="27"/>
      <c r="J23" s="27"/>
      <c r="K23" s="29"/>
    </row>
    <row r="24" spans="1:11" x14ac:dyDescent="0.15">
      <c r="A24" s="25">
        <v>43</v>
      </c>
      <c r="B24" s="26">
        <v>7314</v>
      </c>
      <c r="C24" s="27">
        <f>SUM(D24:E24)</f>
        <v>31978</v>
      </c>
      <c r="D24" s="26">
        <v>16194</v>
      </c>
      <c r="E24" s="26">
        <v>15784</v>
      </c>
      <c r="F24" s="26" t="s">
        <v>21</v>
      </c>
      <c r="G24" s="28" t="s">
        <v>21</v>
      </c>
      <c r="H24" s="30">
        <f>C24/B24</f>
        <v>4.3721629751162157</v>
      </c>
      <c r="I24" s="27">
        <f>C24/30.41</f>
        <v>1051.5619861887537</v>
      </c>
      <c r="J24" s="27">
        <f>C24-+C22</f>
        <v>3488</v>
      </c>
      <c r="K24" s="29">
        <f>J24/C22*100</f>
        <v>12.242892242892243</v>
      </c>
    </row>
    <row r="25" spans="1:11" x14ac:dyDescent="0.15">
      <c r="A25" s="25">
        <v>44</v>
      </c>
      <c r="B25" s="26">
        <v>8246</v>
      </c>
      <c r="C25" s="27">
        <f>SUM(D25:E25)</f>
        <v>35599</v>
      </c>
      <c r="D25" s="26">
        <v>18074</v>
      </c>
      <c r="E25" s="26">
        <v>17525</v>
      </c>
      <c r="F25" s="26" t="s">
        <v>21</v>
      </c>
      <c r="G25" s="28" t="s">
        <v>21</v>
      </c>
      <c r="H25" s="30">
        <f>C25/B25</f>
        <v>4.3171234537957801</v>
      </c>
      <c r="I25" s="27">
        <f>C25/30.41</f>
        <v>1170.6346596514304</v>
      </c>
      <c r="J25" s="27">
        <f>C25-+C24</f>
        <v>3621</v>
      </c>
      <c r="K25" s="29">
        <f>J25/C24*100</f>
        <v>11.323409844267934</v>
      </c>
    </row>
    <row r="26" spans="1:11" x14ac:dyDescent="0.15">
      <c r="A26" s="25">
        <v>45</v>
      </c>
      <c r="B26" s="27">
        <v>9488</v>
      </c>
      <c r="C26" s="27">
        <f>SUM(D26:E26)</f>
        <v>39784</v>
      </c>
      <c r="D26" s="27">
        <v>20189</v>
      </c>
      <c r="E26" s="27">
        <v>19595</v>
      </c>
      <c r="F26" s="26" t="s">
        <v>21</v>
      </c>
      <c r="G26" s="28" t="s">
        <v>21</v>
      </c>
      <c r="H26" s="30">
        <f>C26/B26</f>
        <v>4.1930860033726809</v>
      </c>
      <c r="I26" s="27">
        <f>C26/30.41</f>
        <v>1308.2538638605722</v>
      </c>
      <c r="J26" s="27">
        <f>C26-+C25</f>
        <v>4185</v>
      </c>
      <c r="K26" s="29">
        <f>J26/C25*100</f>
        <v>11.755948200792158</v>
      </c>
    </row>
    <row r="27" spans="1:11" x14ac:dyDescent="0.15">
      <c r="A27" s="25">
        <v>46</v>
      </c>
      <c r="B27" s="27">
        <v>10944</v>
      </c>
      <c r="C27" s="27">
        <f>SUM(D27:E27)</f>
        <v>44479</v>
      </c>
      <c r="D27" s="27">
        <v>22639</v>
      </c>
      <c r="E27" s="27">
        <v>21840</v>
      </c>
      <c r="F27" s="26" t="s">
        <v>21</v>
      </c>
      <c r="G27" s="28" t="s">
        <v>21</v>
      </c>
      <c r="H27" s="30">
        <f>C27/B27</f>
        <v>4.0642361111111107</v>
      </c>
      <c r="I27" s="27">
        <f>C27/30.41</f>
        <v>1462.6438671489641</v>
      </c>
      <c r="J27" s="27">
        <f>C27-+C26</f>
        <v>4695</v>
      </c>
      <c r="K27" s="29">
        <f>J27/C26*100</f>
        <v>11.801226623768349</v>
      </c>
    </row>
    <row r="28" spans="1:11" x14ac:dyDescent="0.15">
      <c r="A28" s="25">
        <v>47</v>
      </c>
      <c r="B28" s="27">
        <v>12290</v>
      </c>
      <c r="C28" s="27">
        <f>SUM(D28:E28)</f>
        <v>49053</v>
      </c>
      <c r="D28" s="27">
        <v>25010</v>
      </c>
      <c r="E28" s="27">
        <v>24043</v>
      </c>
      <c r="F28" s="26" t="s">
        <v>21</v>
      </c>
      <c r="G28" s="28" t="s">
        <v>21</v>
      </c>
      <c r="H28" s="30">
        <f>C28/B28</f>
        <v>3.9912937347436941</v>
      </c>
      <c r="I28" s="27">
        <f>C28/30.41</f>
        <v>1613.0549161460046</v>
      </c>
      <c r="J28" s="27">
        <f>C28-+C27</f>
        <v>4574</v>
      </c>
      <c r="K28" s="29">
        <f>J28/C27*100</f>
        <v>10.283504575192788</v>
      </c>
    </row>
    <row r="29" spans="1:11" x14ac:dyDescent="0.15">
      <c r="A29" s="25"/>
      <c r="B29" s="27"/>
      <c r="C29" s="27"/>
      <c r="D29" s="27"/>
      <c r="E29" s="27"/>
      <c r="F29" s="27"/>
      <c r="G29" s="30"/>
      <c r="H29" s="30"/>
      <c r="I29" s="27"/>
      <c r="J29" s="27"/>
      <c r="K29" s="29"/>
    </row>
    <row r="30" spans="1:11" x14ac:dyDescent="0.15">
      <c r="A30" s="25">
        <v>48</v>
      </c>
      <c r="B30" s="27">
        <v>13907</v>
      </c>
      <c r="C30" s="27">
        <f>SUM(D30:E30)</f>
        <v>54139</v>
      </c>
      <c r="D30" s="27">
        <v>27680</v>
      </c>
      <c r="E30" s="27">
        <v>26459</v>
      </c>
      <c r="F30" s="26" t="s">
        <v>21</v>
      </c>
      <c r="G30" s="28" t="s">
        <v>21</v>
      </c>
      <c r="H30" s="30">
        <f>C30/B30</f>
        <v>3.8929316171712087</v>
      </c>
      <c r="I30" s="27">
        <f>C30/30.41</f>
        <v>1780.3025320618217</v>
      </c>
      <c r="J30" s="27">
        <f>C30-+C28</f>
        <v>5086</v>
      </c>
      <c r="K30" s="29">
        <f>J30/C28*100</f>
        <v>10.368377061545676</v>
      </c>
    </row>
    <row r="31" spans="1:11" x14ac:dyDescent="0.15">
      <c r="A31" s="25">
        <v>49</v>
      </c>
      <c r="B31" s="27">
        <v>17375</v>
      </c>
      <c r="C31" s="27">
        <f>SUM(D31:E31)</f>
        <v>65024</v>
      </c>
      <c r="D31" s="27">
        <v>33142</v>
      </c>
      <c r="E31" s="27">
        <v>31882</v>
      </c>
      <c r="F31" s="26" t="s">
        <v>21</v>
      </c>
      <c r="G31" s="28" t="s">
        <v>21</v>
      </c>
      <c r="H31" s="30">
        <f>C31/B31</f>
        <v>3.7423884892086332</v>
      </c>
      <c r="I31" s="27">
        <f>C31/30.41</f>
        <v>2138.243998684643</v>
      </c>
      <c r="J31" s="27">
        <f>C31-+C30</f>
        <v>10885</v>
      </c>
      <c r="K31" s="29">
        <f>J31/C30*100</f>
        <v>20.105653964794325</v>
      </c>
    </row>
    <row r="32" spans="1:11" x14ac:dyDescent="0.15">
      <c r="A32" s="25">
        <v>50</v>
      </c>
      <c r="B32" s="27">
        <v>20689</v>
      </c>
      <c r="C32" s="27">
        <f>SUM(D32:E32)</f>
        <v>74930</v>
      </c>
      <c r="D32" s="27">
        <v>38211</v>
      </c>
      <c r="E32" s="27">
        <v>36719</v>
      </c>
      <c r="F32" s="26" t="s">
        <v>21</v>
      </c>
      <c r="G32" s="28" t="s">
        <v>21</v>
      </c>
      <c r="H32" s="30">
        <f>C32/B32</f>
        <v>3.621731354826236</v>
      </c>
      <c r="I32" s="27">
        <f>C32/30.41</f>
        <v>2463.992107859257</v>
      </c>
      <c r="J32" s="27">
        <f>C32-+C31</f>
        <v>9906</v>
      </c>
      <c r="K32" s="29">
        <f>J32/C31*100</f>
        <v>15.234375</v>
      </c>
    </row>
    <row r="33" spans="1:11" x14ac:dyDescent="0.15">
      <c r="A33" s="25">
        <v>51</v>
      </c>
      <c r="B33" s="27">
        <v>23682</v>
      </c>
      <c r="C33" s="27">
        <f>SUM(D33:E33)</f>
        <v>84510</v>
      </c>
      <c r="D33" s="27">
        <v>43040</v>
      </c>
      <c r="E33" s="27">
        <v>41470</v>
      </c>
      <c r="F33" s="26" t="s">
        <v>21</v>
      </c>
      <c r="G33" s="28" t="s">
        <v>21</v>
      </c>
      <c r="H33" s="30">
        <f>C33/B33</f>
        <v>3.568533063085888</v>
      </c>
      <c r="I33" s="27">
        <f>C33/30.41</f>
        <v>2779.0200591910557</v>
      </c>
      <c r="J33" s="27">
        <f>C33-+C32</f>
        <v>9580</v>
      </c>
      <c r="K33" s="29">
        <f>J33/C32*100</f>
        <v>12.785266248498598</v>
      </c>
    </row>
    <row r="34" spans="1:11" x14ac:dyDescent="0.15">
      <c r="A34" s="25">
        <v>52</v>
      </c>
      <c r="B34" s="27">
        <v>25870</v>
      </c>
      <c r="C34" s="27">
        <f>SUM(D34:E34)</f>
        <v>88711</v>
      </c>
      <c r="D34" s="27">
        <v>45168</v>
      </c>
      <c r="E34" s="27">
        <v>43543</v>
      </c>
      <c r="F34" s="26" t="s">
        <v>21</v>
      </c>
      <c r="G34" s="28" t="s">
        <v>21</v>
      </c>
      <c r="H34" s="30">
        <f>C34/B34</f>
        <v>3.4291070738306919</v>
      </c>
      <c r="I34" s="27">
        <f>C34/30.41</f>
        <v>2917.165406116409</v>
      </c>
      <c r="J34" s="27">
        <f>C34-+C33</f>
        <v>4201</v>
      </c>
      <c r="K34" s="29">
        <f>J34/C33*100</f>
        <v>4.9710093480061532</v>
      </c>
    </row>
    <row r="35" spans="1:11" x14ac:dyDescent="0.15">
      <c r="A35" s="25"/>
      <c r="B35" s="27"/>
      <c r="C35" s="27"/>
      <c r="D35" s="27"/>
      <c r="E35" s="27"/>
      <c r="F35" s="27"/>
      <c r="G35" s="30"/>
      <c r="H35" s="30"/>
      <c r="I35" s="27"/>
      <c r="J35" s="27"/>
      <c r="K35" s="29"/>
    </row>
    <row r="36" spans="1:11" x14ac:dyDescent="0.15">
      <c r="A36" s="25">
        <v>53</v>
      </c>
      <c r="B36" s="27">
        <v>26475</v>
      </c>
      <c r="C36" s="27">
        <f>SUM(D36:E36)</f>
        <v>91147</v>
      </c>
      <c r="D36" s="27">
        <v>46425</v>
      </c>
      <c r="E36" s="27">
        <v>44722</v>
      </c>
      <c r="F36" s="26" t="s">
        <v>21</v>
      </c>
      <c r="G36" s="28" t="s">
        <v>21</v>
      </c>
      <c r="H36" s="30">
        <f>C36/B36</f>
        <v>3.4427573182247402</v>
      </c>
      <c r="I36" s="27">
        <f>C36/30.41</f>
        <v>2997.2706346596515</v>
      </c>
      <c r="J36" s="27">
        <f>C36-+C34</f>
        <v>2436</v>
      </c>
      <c r="K36" s="29">
        <f>J36/C34*100</f>
        <v>2.7459954233409611</v>
      </c>
    </row>
    <row r="37" spans="1:11" x14ac:dyDescent="0.15">
      <c r="A37" s="25">
        <v>54</v>
      </c>
      <c r="B37" s="27">
        <v>27051</v>
      </c>
      <c r="C37" s="27">
        <f>SUM(D37:E37)</f>
        <v>92961</v>
      </c>
      <c r="D37" s="27">
        <v>47440</v>
      </c>
      <c r="E37" s="27">
        <v>45521</v>
      </c>
      <c r="F37" s="26" t="s">
        <v>21</v>
      </c>
      <c r="G37" s="28" t="s">
        <v>21</v>
      </c>
      <c r="H37" s="30">
        <f>C37/B37</f>
        <v>3.4365088166796052</v>
      </c>
      <c r="I37" s="27">
        <f>C37/30.41</f>
        <v>3056.9220651101609</v>
      </c>
      <c r="J37" s="27">
        <f>C37-+C36</f>
        <v>1814</v>
      </c>
      <c r="K37" s="29">
        <f>J37/C36*100</f>
        <v>1.9901916684037873</v>
      </c>
    </row>
    <row r="38" spans="1:11" x14ac:dyDescent="0.15">
      <c r="A38" s="25">
        <v>55</v>
      </c>
      <c r="B38" s="27">
        <v>27642</v>
      </c>
      <c r="C38" s="27">
        <f>SUM(D38:E38)</f>
        <v>94709</v>
      </c>
      <c r="D38" s="27">
        <v>48377</v>
      </c>
      <c r="E38" s="27">
        <v>46332</v>
      </c>
      <c r="F38" s="26" t="s">
        <v>21</v>
      </c>
      <c r="G38" s="28" t="s">
        <v>21</v>
      </c>
      <c r="H38" s="30">
        <f>C38/B38</f>
        <v>3.426271615657333</v>
      </c>
      <c r="I38" s="27">
        <f>C38/30.41</f>
        <v>3114.4031568562973</v>
      </c>
      <c r="J38" s="27">
        <f>C38-+C37</f>
        <v>1748</v>
      </c>
      <c r="K38" s="29">
        <f>J38/C37*100</f>
        <v>1.8803584298791964</v>
      </c>
    </row>
    <row r="39" spans="1:11" x14ac:dyDescent="0.15">
      <c r="A39" s="25">
        <v>56</v>
      </c>
      <c r="B39" s="27">
        <v>28567</v>
      </c>
      <c r="C39" s="27">
        <f>SUM(D39:E39)</f>
        <v>97294</v>
      </c>
      <c r="D39" s="27">
        <v>49718</v>
      </c>
      <c r="E39" s="27">
        <v>47576</v>
      </c>
      <c r="F39" s="26" t="s">
        <v>21</v>
      </c>
      <c r="G39" s="28" t="s">
        <v>21</v>
      </c>
      <c r="H39" s="30">
        <f>C39/B39</f>
        <v>3.4058179017747752</v>
      </c>
      <c r="I39" s="27">
        <f>C39/30.41</f>
        <v>3199.4080894442618</v>
      </c>
      <c r="J39" s="27">
        <f>C39-+C38</f>
        <v>2585</v>
      </c>
      <c r="K39" s="29">
        <f>J39/C38*100</f>
        <v>2.7294132553400416</v>
      </c>
    </row>
    <row r="40" spans="1:11" x14ac:dyDescent="0.15">
      <c r="A40" s="25">
        <v>57</v>
      </c>
      <c r="B40" s="27">
        <v>29529</v>
      </c>
      <c r="C40" s="27">
        <f>SUM(D40:E40)</f>
        <v>99974</v>
      </c>
      <c r="D40" s="27">
        <v>51142</v>
      </c>
      <c r="E40" s="27">
        <v>48832</v>
      </c>
      <c r="F40" s="26" t="s">
        <v>21</v>
      </c>
      <c r="G40" s="28" t="s">
        <v>21</v>
      </c>
      <c r="H40" s="30">
        <f>C40/B40</f>
        <v>3.3856209150326797</v>
      </c>
      <c r="I40" s="27">
        <f>C40/30.41</f>
        <v>3287.5369944097338</v>
      </c>
      <c r="J40" s="27">
        <f>C40-+C39</f>
        <v>2680</v>
      </c>
      <c r="K40" s="29">
        <f>J40/C39*100</f>
        <v>2.7545377926696402</v>
      </c>
    </row>
    <row r="41" spans="1:11" x14ac:dyDescent="0.15">
      <c r="A41" s="25"/>
      <c r="B41" s="27"/>
      <c r="C41" s="27"/>
      <c r="D41" s="27"/>
      <c r="E41" s="27"/>
      <c r="F41" s="27"/>
      <c r="G41" s="30"/>
      <c r="H41" s="30"/>
      <c r="I41" s="27"/>
      <c r="J41" s="27"/>
      <c r="K41" s="29"/>
    </row>
    <row r="42" spans="1:11" x14ac:dyDescent="0.15">
      <c r="A42" s="25">
        <v>58</v>
      </c>
      <c r="B42" s="27">
        <v>30283</v>
      </c>
      <c r="C42" s="27">
        <f>SUM(D42:E42)</f>
        <v>101895</v>
      </c>
      <c r="D42" s="27">
        <v>52103</v>
      </c>
      <c r="E42" s="27">
        <v>49792</v>
      </c>
      <c r="F42" s="26" t="s">
        <v>21</v>
      </c>
      <c r="G42" s="28" t="s">
        <v>21</v>
      </c>
      <c r="H42" s="30">
        <f>C42/B42</f>
        <v>3.3647591057689135</v>
      </c>
      <c r="I42" s="27">
        <f>C42/30.41</f>
        <v>3350.7070042749097</v>
      </c>
      <c r="J42" s="27">
        <f>C42-+C40</f>
        <v>1921</v>
      </c>
      <c r="K42" s="29">
        <f>J42/C40*100</f>
        <v>1.9214995898933722</v>
      </c>
    </row>
    <row r="43" spans="1:11" x14ac:dyDescent="0.15">
      <c r="A43" s="25">
        <v>59</v>
      </c>
      <c r="B43" s="27">
        <v>30969</v>
      </c>
      <c r="C43" s="27">
        <f>SUM(D43:E43)</f>
        <v>104020</v>
      </c>
      <c r="D43" s="27">
        <v>53125</v>
      </c>
      <c r="E43" s="27">
        <v>50895</v>
      </c>
      <c r="F43" s="26" t="s">
        <v>21</v>
      </c>
      <c r="G43" s="28" t="s">
        <v>21</v>
      </c>
      <c r="H43" s="30">
        <f>C43/B43</f>
        <v>3.3588427136814234</v>
      </c>
      <c r="I43" s="27">
        <f>C43/30.41</f>
        <v>3420.5853337717854</v>
      </c>
      <c r="J43" s="27">
        <f>C43-+C42</f>
        <v>2125</v>
      </c>
      <c r="K43" s="29">
        <f>J43/C42*100</f>
        <v>2.0854801511359731</v>
      </c>
    </row>
    <row r="44" spans="1:11" x14ac:dyDescent="0.15">
      <c r="A44" s="25">
        <v>60</v>
      </c>
      <c r="B44" s="27">
        <v>31631</v>
      </c>
      <c r="C44" s="27">
        <f>SUM(D44:E44)</f>
        <v>105419</v>
      </c>
      <c r="D44" s="27">
        <v>53793</v>
      </c>
      <c r="E44" s="27">
        <v>51626</v>
      </c>
      <c r="F44" s="26">
        <v>4590</v>
      </c>
      <c r="G44" s="30">
        <f>F44/C44*100</f>
        <v>4.3540538233145822</v>
      </c>
      <c r="H44" s="30">
        <f>C44/B44</f>
        <v>3.332774809522304</v>
      </c>
      <c r="I44" s="27">
        <f>C44/30.41</f>
        <v>3466.5899375205522</v>
      </c>
      <c r="J44" s="27">
        <f>C44-+C43</f>
        <v>1399</v>
      </c>
      <c r="K44" s="29">
        <f>J44/C43*100</f>
        <v>1.3449336666025764</v>
      </c>
    </row>
    <row r="45" spans="1:11" x14ac:dyDescent="0.15">
      <c r="A45" s="25">
        <v>61</v>
      </c>
      <c r="B45" s="27">
        <v>32751</v>
      </c>
      <c r="C45" s="27">
        <f>SUM(D45:E45)</f>
        <v>108030</v>
      </c>
      <c r="D45" s="27">
        <v>55141</v>
      </c>
      <c r="E45" s="27">
        <v>52889</v>
      </c>
      <c r="F45" s="27">
        <v>4882</v>
      </c>
      <c r="G45" s="30">
        <f t="shared" ref="G45:G84" si="1">F45/C45*100</f>
        <v>4.5191150606313064</v>
      </c>
      <c r="H45" s="30">
        <f>C45/B45</f>
        <v>3.2985252358706605</v>
      </c>
      <c r="I45" s="27">
        <f>C45/30.41</f>
        <v>3552.449852022361</v>
      </c>
      <c r="J45" s="27">
        <v>2215</v>
      </c>
      <c r="K45" s="29">
        <f>J45/C44*100</f>
        <v>2.1011392633206536</v>
      </c>
    </row>
    <row r="46" spans="1:11" x14ac:dyDescent="0.15">
      <c r="A46" s="25">
        <v>62</v>
      </c>
      <c r="B46" s="27">
        <v>34284</v>
      </c>
      <c r="C46" s="27">
        <f>SUM(D46:E46)</f>
        <v>112155</v>
      </c>
      <c r="D46" s="27">
        <v>57297</v>
      </c>
      <c r="E46" s="27">
        <v>54858</v>
      </c>
      <c r="F46" s="27">
        <v>5224</v>
      </c>
      <c r="G46" s="30">
        <f t="shared" si="1"/>
        <v>4.6578395969863138</v>
      </c>
      <c r="H46" s="30">
        <f>C46/B46</f>
        <v>3.2713510675533777</v>
      </c>
      <c r="I46" s="27">
        <f>C46/30.41</f>
        <v>3688.0960210457088</v>
      </c>
      <c r="J46" s="27">
        <f>C46-+C45</f>
        <v>4125</v>
      </c>
      <c r="K46" s="29">
        <f>J46/C45*100</f>
        <v>3.8183837822826994</v>
      </c>
    </row>
    <row r="47" spans="1:11" x14ac:dyDescent="0.15">
      <c r="A47" s="25"/>
      <c r="B47" s="27"/>
      <c r="C47" s="27"/>
      <c r="D47" s="27"/>
      <c r="E47" s="27"/>
      <c r="F47" s="27"/>
      <c r="G47" s="30"/>
      <c r="H47" s="30"/>
      <c r="I47" s="27"/>
      <c r="J47" s="27"/>
      <c r="K47" s="29"/>
    </row>
    <row r="48" spans="1:11" x14ac:dyDescent="0.15">
      <c r="A48" s="25">
        <v>63</v>
      </c>
      <c r="B48" s="27">
        <v>35985</v>
      </c>
      <c r="C48" s="27">
        <f>SUM(D48:E48)</f>
        <v>116724</v>
      </c>
      <c r="D48" s="27">
        <v>59636</v>
      </c>
      <c r="E48" s="27">
        <v>57088</v>
      </c>
      <c r="F48" s="27">
        <v>5589</v>
      </c>
      <c r="G48" s="30">
        <f t="shared" si="1"/>
        <v>4.7882183612624658</v>
      </c>
      <c r="H48" s="30">
        <f>C48/B48</f>
        <v>3.2436848686952895</v>
      </c>
      <c r="I48" s="27">
        <f>C48/30.41</f>
        <v>3838.3426504439331</v>
      </c>
      <c r="J48" s="27">
        <f>C48-+C46</f>
        <v>4569</v>
      </c>
      <c r="K48" s="29">
        <f>J48/C46*100</f>
        <v>4.073826400962953</v>
      </c>
    </row>
    <row r="49" spans="1:11" x14ac:dyDescent="0.15">
      <c r="A49" s="25" t="s">
        <v>23</v>
      </c>
      <c r="B49" s="27">
        <v>37879</v>
      </c>
      <c r="C49" s="27">
        <f>SUM(D49:E49)</f>
        <v>121282</v>
      </c>
      <c r="D49" s="27">
        <v>62021</v>
      </c>
      <c r="E49" s="27">
        <v>59261</v>
      </c>
      <c r="F49" s="27">
        <v>5963</v>
      </c>
      <c r="G49" s="30">
        <f t="shared" si="1"/>
        <v>4.9166405567190514</v>
      </c>
      <c r="H49" s="30">
        <f>C49/B49</f>
        <v>3.2018268697695293</v>
      </c>
      <c r="I49" s="27">
        <f>C49/30.41</f>
        <v>3988.2275567247616</v>
      </c>
      <c r="J49" s="27">
        <f>C49-+C48</f>
        <v>4558</v>
      </c>
      <c r="K49" s="29">
        <f>J49/C48*100</f>
        <v>3.9049381446831841</v>
      </c>
    </row>
    <row r="50" spans="1:11" x14ac:dyDescent="0.15">
      <c r="A50" s="25">
        <v>2</v>
      </c>
      <c r="B50" s="27">
        <v>39394</v>
      </c>
      <c r="C50" s="27">
        <f>SUM(D50:E50)</f>
        <v>125152</v>
      </c>
      <c r="D50" s="27">
        <v>63939</v>
      </c>
      <c r="E50" s="27">
        <v>61213</v>
      </c>
      <c r="F50" s="27">
        <v>6310</v>
      </c>
      <c r="G50" s="30">
        <f t="shared" si="1"/>
        <v>5.0418690871899772</v>
      </c>
      <c r="H50" s="30">
        <f>C50/B50</f>
        <v>3.1769304970300047</v>
      </c>
      <c r="I50" s="27">
        <f>C50/30.41</f>
        <v>4115.4883262084841</v>
      </c>
      <c r="J50" s="27">
        <f>C50-+C49</f>
        <v>3870</v>
      </c>
      <c r="K50" s="29">
        <f>J50/C49*100</f>
        <v>3.1909104401312645</v>
      </c>
    </row>
    <row r="51" spans="1:11" x14ac:dyDescent="0.15">
      <c r="A51" s="25">
        <v>3</v>
      </c>
      <c r="B51" s="27">
        <v>41072</v>
      </c>
      <c r="C51" s="27">
        <f>SUM(D51:E51)</f>
        <v>128831</v>
      </c>
      <c r="D51" s="27">
        <v>65826</v>
      </c>
      <c r="E51" s="27">
        <v>63005</v>
      </c>
      <c r="F51" s="27">
        <v>6744</v>
      </c>
      <c r="G51" s="30">
        <f t="shared" si="1"/>
        <v>5.234764924591131</v>
      </c>
      <c r="H51" s="30">
        <f>C51/B51</f>
        <v>3.1367111414102067</v>
      </c>
      <c r="I51" s="27">
        <f>C51/30.41</f>
        <v>4236.4682670174288</v>
      </c>
      <c r="J51" s="27">
        <f>C51-+C50</f>
        <v>3679</v>
      </c>
      <c r="K51" s="29">
        <f>J51/C50*100</f>
        <v>2.9396254154947581</v>
      </c>
    </row>
    <row r="52" spans="1:11" x14ac:dyDescent="0.15">
      <c r="A52" s="25">
        <v>4</v>
      </c>
      <c r="B52" s="27">
        <v>42308</v>
      </c>
      <c r="C52" s="27">
        <f>SUM(D52:E52)</f>
        <v>131125</v>
      </c>
      <c r="D52" s="27">
        <v>67048</v>
      </c>
      <c r="E52" s="27">
        <v>64077</v>
      </c>
      <c r="F52" s="27">
        <v>7138</v>
      </c>
      <c r="G52" s="30">
        <f t="shared" si="1"/>
        <v>5.4436606291706386</v>
      </c>
      <c r="H52" s="30">
        <f>C52/B52</f>
        <v>3.0992956414862438</v>
      </c>
      <c r="I52" s="27">
        <f>C52/30.41</f>
        <v>4311.9039789542912</v>
      </c>
      <c r="J52" s="27">
        <f>C52-+C51</f>
        <v>2294</v>
      </c>
      <c r="K52" s="29">
        <f>J52/C51*100</f>
        <v>1.7806273334834009</v>
      </c>
    </row>
    <row r="53" spans="1:11" x14ac:dyDescent="0.15">
      <c r="A53" s="25"/>
      <c r="B53" s="27"/>
      <c r="C53" s="27"/>
      <c r="D53" s="27"/>
      <c r="E53" s="27"/>
      <c r="F53" s="27"/>
      <c r="G53" s="30"/>
      <c r="H53" s="30"/>
      <c r="I53" s="27"/>
      <c r="J53" s="27"/>
      <c r="K53" s="29"/>
    </row>
    <row r="54" spans="1:11" x14ac:dyDescent="0.15">
      <c r="A54" s="25">
        <v>5</v>
      </c>
      <c r="B54" s="27">
        <v>43089</v>
      </c>
      <c r="C54" s="27">
        <f>SUM(D54:E54)</f>
        <v>132001</v>
      </c>
      <c r="D54" s="27">
        <v>67515</v>
      </c>
      <c r="E54" s="27">
        <v>64486</v>
      </c>
      <c r="F54" s="27">
        <v>7473</v>
      </c>
      <c r="G54" s="30">
        <f t="shared" si="1"/>
        <v>5.6613207475700946</v>
      </c>
      <c r="H54" s="30">
        <f>C54/B54</f>
        <v>3.0634500684629486</v>
      </c>
      <c r="I54" s="27">
        <f>C54/30.41</f>
        <v>4340.7102926668858</v>
      </c>
      <c r="J54" s="27">
        <f>C54-+C52</f>
        <v>876</v>
      </c>
      <c r="K54" s="29">
        <f>J54/C52*100</f>
        <v>0.66806482364156339</v>
      </c>
    </row>
    <row r="55" spans="1:11" x14ac:dyDescent="0.15">
      <c r="A55" s="25">
        <v>6</v>
      </c>
      <c r="B55" s="27">
        <v>44156</v>
      </c>
      <c r="C55" s="27">
        <f>SUM(D55:E55)</f>
        <v>133156</v>
      </c>
      <c r="D55" s="27">
        <v>68056</v>
      </c>
      <c r="E55" s="27">
        <v>65100</v>
      </c>
      <c r="F55" s="27">
        <v>7911</v>
      </c>
      <c r="G55" s="30">
        <f t="shared" si="1"/>
        <v>5.9411517318032985</v>
      </c>
      <c r="H55" s="30">
        <f>C55/B55</f>
        <v>3.015581121478395</v>
      </c>
      <c r="I55" s="27">
        <f>C55/30.41</f>
        <v>4378.6912199934231</v>
      </c>
      <c r="J55" s="27">
        <f>C55-+C54</f>
        <v>1155</v>
      </c>
      <c r="K55" s="29">
        <f>J55/C54*100</f>
        <v>0.87499337126233889</v>
      </c>
    </row>
    <row r="56" spans="1:11" x14ac:dyDescent="0.15">
      <c r="A56" s="25">
        <v>7</v>
      </c>
      <c r="B56" s="27">
        <v>44622</v>
      </c>
      <c r="C56" s="27">
        <f>SUM(D56:E56)</f>
        <v>132960</v>
      </c>
      <c r="D56" s="27">
        <v>67975</v>
      </c>
      <c r="E56" s="27">
        <v>64985</v>
      </c>
      <c r="F56" s="27">
        <v>8261</v>
      </c>
      <c r="G56" s="30">
        <f t="shared" si="1"/>
        <v>6.2131468110709989</v>
      </c>
      <c r="H56" s="30">
        <f>C56/B56</f>
        <v>2.9796961140244722</v>
      </c>
      <c r="I56" s="27">
        <f>C56/30.41</f>
        <v>4372.245971719829</v>
      </c>
      <c r="J56" s="27">
        <f>C56-+C55</f>
        <v>-196</v>
      </c>
      <c r="K56" s="29">
        <f>J56/C55*100</f>
        <v>-0.14719577037459822</v>
      </c>
    </row>
    <row r="57" spans="1:11" x14ac:dyDescent="0.15">
      <c r="A57" s="25">
        <v>8</v>
      </c>
      <c r="B57" s="27">
        <v>45273</v>
      </c>
      <c r="C57" s="27">
        <f>SUM(D57:E57)</f>
        <v>133021</v>
      </c>
      <c r="D57" s="27">
        <v>67965</v>
      </c>
      <c r="E57" s="27">
        <v>65056</v>
      </c>
      <c r="F57" s="27">
        <v>8778</v>
      </c>
      <c r="G57" s="30">
        <f t="shared" si="1"/>
        <v>6.5989580592538024</v>
      </c>
      <c r="H57" s="30">
        <f t="shared" ref="H57:H63" si="2">C57/B57</f>
        <v>2.9381971594548628</v>
      </c>
      <c r="I57" s="27">
        <f t="shared" ref="I57:I63" si="3">C57/30.41</f>
        <v>4374.251890825386</v>
      </c>
      <c r="J57" s="27">
        <f>C57-+C56</f>
        <v>61</v>
      </c>
      <c r="K57" s="29">
        <f>J57/C56*100</f>
        <v>4.5878459687123944E-2</v>
      </c>
    </row>
    <row r="58" spans="1:11" x14ac:dyDescent="0.15">
      <c r="A58" s="25">
        <v>9</v>
      </c>
      <c r="B58" s="27">
        <v>45710</v>
      </c>
      <c r="C58" s="27">
        <f>SUM(D58:E58)</f>
        <v>132892</v>
      </c>
      <c r="D58" s="27">
        <v>67778</v>
      </c>
      <c r="E58" s="27">
        <v>65114</v>
      </c>
      <c r="F58" s="27">
        <v>9333</v>
      </c>
      <c r="G58" s="30">
        <f t="shared" si="1"/>
        <v>7.0229961171477591</v>
      </c>
      <c r="H58" s="30">
        <f t="shared" si="2"/>
        <v>2.9072850579741849</v>
      </c>
      <c r="I58" s="27">
        <f t="shared" si="3"/>
        <v>4370.009865175929</v>
      </c>
      <c r="J58" s="27">
        <f>C58-C57</f>
        <v>-129</v>
      </c>
      <c r="K58" s="29">
        <f>J58/C57*100</f>
        <v>-9.6977169018425666E-2</v>
      </c>
    </row>
    <row r="59" spans="1:11" x14ac:dyDescent="0.15">
      <c r="A59" s="25"/>
      <c r="B59" s="27"/>
      <c r="C59" s="27"/>
      <c r="D59" s="27"/>
      <c r="E59" s="27"/>
      <c r="F59" s="27"/>
      <c r="G59" s="30"/>
      <c r="H59" s="30"/>
      <c r="I59" s="27"/>
      <c r="J59" s="27"/>
      <c r="K59" s="29"/>
    </row>
    <row r="60" spans="1:11" x14ac:dyDescent="0.15">
      <c r="A60" s="25">
        <v>10</v>
      </c>
      <c r="B60" s="27">
        <v>46438</v>
      </c>
      <c r="C60" s="27">
        <f>SUM(D60:E60)</f>
        <v>132730</v>
      </c>
      <c r="D60" s="27">
        <v>67811</v>
      </c>
      <c r="E60" s="27">
        <v>64919</v>
      </c>
      <c r="F60" s="27">
        <v>10023</v>
      </c>
      <c r="G60" s="30">
        <f t="shared" si="1"/>
        <v>7.5514201762977473</v>
      </c>
      <c r="H60" s="30">
        <f t="shared" si="2"/>
        <v>2.8582195615659591</v>
      </c>
      <c r="I60" s="27">
        <f t="shared" si="3"/>
        <v>4364.6826701742848</v>
      </c>
      <c r="J60" s="27">
        <f>C60-C58</f>
        <v>-162</v>
      </c>
      <c r="K60" s="29">
        <f>J60/C58*100</f>
        <v>-0.12190350058694278</v>
      </c>
    </row>
    <row r="61" spans="1:11" x14ac:dyDescent="0.15">
      <c r="A61" s="25">
        <v>11</v>
      </c>
      <c r="B61" s="31">
        <v>47011</v>
      </c>
      <c r="C61" s="31">
        <v>132324</v>
      </c>
      <c r="D61" s="31">
        <v>67672</v>
      </c>
      <c r="E61" s="31">
        <v>64652</v>
      </c>
      <c r="F61" s="31">
        <v>10773</v>
      </c>
      <c r="G61" s="30">
        <f t="shared" si="1"/>
        <v>8.1413802484810009</v>
      </c>
      <c r="H61" s="32">
        <f t="shared" si="2"/>
        <v>2.8147454850992322</v>
      </c>
      <c r="I61" s="31">
        <f t="shared" si="3"/>
        <v>4351.3317987504106</v>
      </c>
      <c r="J61" s="27">
        <f>C61-C60</f>
        <v>-406</v>
      </c>
      <c r="K61" s="29">
        <f>J61/C60*100</f>
        <v>-0.30588412566865064</v>
      </c>
    </row>
    <row r="62" spans="1:11" x14ac:dyDescent="0.15">
      <c r="A62" s="25">
        <v>12</v>
      </c>
      <c r="B62" s="31">
        <v>47330</v>
      </c>
      <c r="C62" s="31">
        <f>SUM(D62:E62)</f>
        <v>131458</v>
      </c>
      <c r="D62" s="31">
        <v>67249</v>
      </c>
      <c r="E62" s="31">
        <v>64209</v>
      </c>
      <c r="F62" s="31">
        <v>11704</v>
      </c>
      <c r="G62" s="30">
        <f t="shared" si="1"/>
        <v>8.9032238433568143</v>
      </c>
      <c r="H62" s="32">
        <f t="shared" si="2"/>
        <v>2.7774772871328968</v>
      </c>
      <c r="I62" s="31">
        <f t="shared" si="3"/>
        <v>4322.854324235449</v>
      </c>
      <c r="J62" s="27">
        <f>C62-C61</f>
        <v>-866</v>
      </c>
      <c r="K62" s="29">
        <f>J62/C61*100</f>
        <v>-0.6544542184335419</v>
      </c>
    </row>
    <row r="63" spans="1:11" x14ac:dyDescent="0.15">
      <c r="A63" s="25">
        <v>13</v>
      </c>
      <c r="B63" s="31">
        <v>47933</v>
      </c>
      <c r="C63" s="31">
        <f>SUM(D63:E63)</f>
        <v>131145</v>
      </c>
      <c r="D63" s="31">
        <v>67051</v>
      </c>
      <c r="E63" s="31">
        <v>64094</v>
      </c>
      <c r="F63" s="31">
        <v>12697</v>
      </c>
      <c r="G63" s="30">
        <f t="shared" si="1"/>
        <v>9.6816500819703393</v>
      </c>
      <c r="H63" s="32">
        <f t="shared" si="2"/>
        <v>2.7360065090855987</v>
      </c>
      <c r="I63" s="31">
        <f t="shared" si="3"/>
        <v>4312.5616573495563</v>
      </c>
      <c r="J63" s="27">
        <f>C63-C62</f>
        <v>-313</v>
      </c>
      <c r="K63" s="29">
        <f>J63/C62*100</f>
        <v>-0.23809886047254639</v>
      </c>
    </row>
    <row r="64" spans="1:11" x14ac:dyDescent="0.15">
      <c r="A64" s="25">
        <v>14</v>
      </c>
      <c r="B64" s="31">
        <v>48751</v>
      </c>
      <c r="C64" s="31">
        <f>SUM(D64:E64)</f>
        <v>131161</v>
      </c>
      <c r="D64" s="31">
        <v>67062</v>
      </c>
      <c r="E64" s="31">
        <v>64099</v>
      </c>
      <c r="F64" s="31">
        <v>13638</v>
      </c>
      <c r="G64" s="30">
        <f t="shared" si="1"/>
        <v>10.397907914700253</v>
      </c>
      <c r="H64" s="32">
        <f>C64/B64</f>
        <v>2.6904268630387067</v>
      </c>
      <c r="I64" s="31">
        <f>C64/30.41</f>
        <v>4313.0878000657676</v>
      </c>
      <c r="J64" s="31">
        <f>C64-C63</f>
        <v>16</v>
      </c>
      <c r="K64" s="29">
        <f>J64/C63*100</f>
        <v>1.2200236379579853E-2</v>
      </c>
    </row>
    <row r="65" spans="1:11" x14ac:dyDescent="0.15">
      <c r="A65" s="25"/>
      <c r="B65" s="31"/>
      <c r="C65" s="31"/>
      <c r="D65" s="31"/>
      <c r="E65" s="31"/>
      <c r="F65" s="31"/>
      <c r="G65" s="30"/>
      <c r="H65" s="32"/>
      <c r="I65" s="31"/>
      <c r="J65" s="31"/>
      <c r="K65" s="29"/>
    </row>
    <row r="66" spans="1:11" x14ac:dyDescent="0.15">
      <c r="A66" s="25">
        <v>15</v>
      </c>
      <c r="B66" s="31">
        <v>49359</v>
      </c>
      <c r="C66" s="31">
        <f t="shared" ref="C66:C73" si="4">SUM(D66:E66)</f>
        <v>130515</v>
      </c>
      <c r="D66" s="31">
        <v>66700</v>
      </c>
      <c r="E66" s="31">
        <v>63815</v>
      </c>
      <c r="F66" s="31">
        <v>14748</v>
      </c>
      <c r="G66" s="30">
        <f t="shared" si="1"/>
        <v>11.29985059188599</v>
      </c>
      <c r="H66" s="32">
        <f t="shared" ref="H66:H73" si="5">C66/B66</f>
        <v>2.6441986263903239</v>
      </c>
      <c r="I66" s="31">
        <f t="shared" ref="I66:I73" si="6">C66/30.41</f>
        <v>4291.8447878987172</v>
      </c>
      <c r="J66" s="31">
        <f>C66-C64</f>
        <v>-646</v>
      </c>
      <c r="K66" s="29">
        <f>J66/C64*100</f>
        <v>-0.49252445467783867</v>
      </c>
    </row>
    <row r="67" spans="1:11" x14ac:dyDescent="0.15">
      <c r="A67" s="25">
        <v>16</v>
      </c>
      <c r="B67" s="31">
        <v>49817</v>
      </c>
      <c r="C67" s="31">
        <f t="shared" si="4"/>
        <v>130003</v>
      </c>
      <c r="D67" s="31">
        <v>66401</v>
      </c>
      <c r="E67" s="31">
        <v>63602</v>
      </c>
      <c r="F67" s="31">
        <v>15782</v>
      </c>
      <c r="G67" s="30">
        <f t="shared" si="1"/>
        <v>12.139719852618786</v>
      </c>
      <c r="H67" s="32">
        <f t="shared" si="5"/>
        <v>2.6096111769074812</v>
      </c>
      <c r="I67" s="31">
        <f t="shared" si="6"/>
        <v>4275.0082209799411</v>
      </c>
      <c r="J67" s="31">
        <f t="shared" ref="J67:J75" si="7">C67-C66</f>
        <v>-512</v>
      </c>
      <c r="K67" s="29">
        <f t="shared" ref="K67:K75" si="8">J67/C66*100</f>
        <v>-0.3922920737080029</v>
      </c>
    </row>
    <row r="68" spans="1:11" x14ac:dyDescent="0.15">
      <c r="A68" s="25">
        <v>17</v>
      </c>
      <c r="B68" s="31">
        <v>50366</v>
      </c>
      <c r="C68" s="31">
        <f t="shared" si="4"/>
        <v>129679</v>
      </c>
      <c r="D68" s="31">
        <v>66206</v>
      </c>
      <c r="E68" s="31">
        <v>63473</v>
      </c>
      <c r="F68" s="31">
        <v>16973</v>
      </c>
      <c r="G68" s="30">
        <f t="shared" si="1"/>
        <v>13.088472304690812</v>
      </c>
      <c r="H68" s="32">
        <f t="shared" si="5"/>
        <v>2.5747329547710756</v>
      </c>
      <c r="I68" s="31">
        <f t="shared" si="6"/>
        <v>4264.3538309766527</v>
      </c>
      <c r="J68" s="31">
        <f t="shared" si="7"/>
        <v>-324</v>
      </c>
      <c r="K68" s="29">
        <f t="shared" si="8"/>
        <v>-0.24922501788420268</v>
      </c>
    </row>
    <row r="69" spans="1:11" x14ac:dyDescent="0.15">
      <c r="A69" s="25">
        <v>18</v>
      </c>
      <c r="B69" s="31">
        <v>51294</v>
      </c>
      <c r="C69" s="31">
        <f t="shared" si="4"/>
        <v>130495</v>
      </c>
      <c r="D69" s="31">
        <v>66579</v>
      </c>
      <c r="E69" s="31">
        <v>63916</v>
      </c>
      <c r="F69" s="31">
        <v>18531</v>
      </c>
      <c r="G69" s="30">
        <f t="shared" si="1"/>
        <v>14.200544082148742</v>
      </c>
      <c r="H69" s="32">
        <f t="shared" si="5"/>
        <v>2.5440597340819591</v>
      </c>
      <c r="I69" s="31">
        <f t="shared" si="6"/>
        <v>4291.187109503453</v>
      </c>
      <c r="J69" s="31">
        <f t="shared" si="7"/>
        <v>816</v>
      </c>
      <c r="K69" s="29">
        <f t="shared" si="8"/>
        <v>0.6292460614286044</v>
      </c>
    </row>
    <row r="70" spans="1:11" x14ac:dyDescent="0.15">
      <c r="A70" s="25">
        <v>19</v>
      </c>
      <c r="B70" s="31">
        <v>52075</v>
      </c>
      <c r="C70" s="31">
        <f t="shared" si="4"/>
        <v>130563</v>
      </c>
      <c r="D70" s="31">
        <v>66520</v>
      </c>
      <c r="E70" s="31">
        <v>64043</v>
      </c>
      <c r="F70" s="31">
        <v>20245</v>
      </c>
      <c r="G70" s="30">
        <f t="shared" si="1"/>
        <v>15.505924343037462</v>
      </c>
      <c r="H70" s="32">
        <f t="shared" si="5"/>
        <v>2.5072107537205954</v>
      </c>
      <c r="I70" s="31">
        <f t="shared" si="6"/>
        <v>4293.423216047353</v>
      </c>
      <c r="J70" s="31">
        <f t="shared" si="7"/>
        <v>68</v>
      </c>
      <c r="K70" s="29">
        <f t="shared" si="8"/>
        <v>5.2109276217479593E-2</v>
      </c>
    </row>
    <row r="71" spans="1:11" x14ac:dyDescent="0.15">
      <c r="A71" s="25"/>
      <c r="B71" s="31"/>
      <c r="C71" s="31"/>
      <c r="D71" s="31"/>
      <c r="E71" s="31"/>
      <c r="F71" s="31"/>
      <c r="G71" s="30"/>
      <c r="H71" s="32"/>
      <c r="I71" s="31"/>
      <c r="J71" s="31"/>
      <c r="K71" s="29"/>
    </row>
    <row r="72" spans="1:11" x14ac:dyDescent="0.15">
      <c r="A72" s="25">
        <v>20</v>
      </c>
      <c r="B72" s="31">
        <v>52745</v>
      </c>
      <c r="C72" s="31">
        <f t="shared" si="4"/>
        <v>130537</v>
      </c>
      <c r="D72" s="31">
        <v>66580</v>
      </c>
      <c r="E72" s="31">
        <v>63957</v>
      </c>
      <c r="F72" s="31">
        <v>21767</v>
      </c>
      <c r="G72" s="30">
        <f t="shared" si="1"/>
        <v>16.674965718531912</v>
      </c>
      <c r="H72" s="32">
        <f t="shared" si="5"/>
        <v>2.4748696558915535</v>
      </c>
      <c r="I72" s="31">
        <f t="shared" si="6"/>
        <v>4292.5682341335087</v>
      </c>
      <c r="J72" s="31">
        <f>C72-C70</f>
        <v>-26</v>
      </c>
      <c r="K72" s="29">
        <f>J72/C70*100</f>
        <v>-1.9913758109112074E-2</v>
      </c>
    </row>
    <row r="73" spans="1:11" x14ac:dyDescent="0.15">
      <c r="A73" s="25">
        <v>21</v>
      </c>
      <c r="B73" s="31">
        <v>53704</v>
      </c>
      <c r="C73" s="31">
        <f t="shared" si="4"/>
        <v>131284</v>
      </c>
      <c r="D73" s="31">
        <v>66892</v>
      </c>
      <c r="E73" s="31">
        <v>64392</v>
      </c>
      <c r="F73" s="31">
        <v>23545</v>
      </c>
      <c r="G73" s="30">
        <f t="shared" si="1"/>
        <v>17.934401754973951</v>
      </c>
      <c r="H73" s="32">
        <f t="shared" si="5"/>
        <v>2.4445851333234025</v>
      </c>
      <c r="I73" s="31">
        <f t="shared" si="6"/>
        <v>4317.1325221966454</v>
      </c>
      <c r="J73" s="31">
        <f t="shared" si="7"/>
        <v>747</v>
      </c>
      <c r="K73" s="29">
        <f t="shared" si="8"/>
        <v>0.57225154553881274</v>
      </c>
    </row>
    <row r="74" spans="1:11" x14ac:dyDescent="0.15">
      <c r="A74" s="25">
        <v>22</v>
      </c>
      <c r="B74" s="31">
        <v>54721</v>
      </c>
      <c r="C74" s="31">
        <f>SUM(D74:E74)</f>
        <v>132299</v>
      </c>
      <c r="D74" s="31">
        <v>67410</v>
      </c>
      <c r="E74" s="31">
        <v>64889</v>
      </c>
      <c r="F74" s="31">
        <v>24943</v>
      </c>
      <c r="G74" s="30">
        <f t="shared" si="1"/>
        <v>18.853506073364123</v>
      </c>
      <c r="H74" s="32">
        <f>C74/B74</f>
        <v>2.4177006999141097</v>
      </c>
      <c r="I74" s="31">
        <f>C74/30.41</f>
        <v>4350.5097007563299</v>
      </c>
      <c r="J74" s="31">
        <f t="shared" si="7"/>
        <v>1015</v>
      </c>
      <c r="K74" s="29">
        <f t="shared" si="8"/>
        <v>0.77313305505621399</v>
      </c>
    </row>
    <row r="75" spans="1:11" x14ac:dyDescent="0.15">
      <c r="A75" s="25">
        <v>23</v>
      </c>
      <c r="B75" s="31">
        <v>55688</v>
      </c>
      <c r="C75" s="31">
        <f>SUM(D75:E75)</f>
        <v>133372</v>
      </c>
      <c r="D75" s="31">
        <v>67914</v>
      </c>
      <c r="E75" s="31">
        <v>65458</v>
      </c>
      <c r="F75" s="31">
        <v>25846</v>
      </c>
      <c r="G75" s="30">
        <f t="shared" si="1"/>
        <v>19.378880124763821</v>
      </c>
      <c r="H75" s="32">
        <f>C75/B75</f>
        <v>2.3949863525355553</v>
      </c>
      <c r="I75" s="31">
        <f>C75/30.41</f>
        <v>4385.7941466622824</v>
      </c>
      <c r="J75" s="31">
        <f t="shared" si="7"/>
        <v>1073</v>
      </c>
      <c r="K75" s="29">
        <f t="shared" si="8"/>
        <v>0.81104165564365571</v>
      </c>
    </row>
    <row r="76" spans="1:11" x14ac:dyDescent="0.15">
      <c r="A76" s="25">
        <v>24</v>
      </c>
      <c r="B76" s="31">
        <v>56285</v>
      </c>
      <c r="C76" s="31">
        <f>SUM(D76:E76)</f>
        <v>133318</v>
      </c>
      <c r="D76" s="31">
        <v>67802</v>
      </c>
      <c r="E76" s="31">
        <v>65516</v>
      </c>
      <c r="F76" s="31">
        <v>27473</v>
      </c>
      <c r="G76" s="30">
        <f t="shared" si="1"/>
        <v>20.607119818779161</v>
      </c>
      <c r="H76" s="32">
        <f>C76/B76</f>
        <v>2.36862396730923</v>
      </c>
      <c r="I76" s="31">
        <f>C76/30.41</f>
        <v>4384.0184149950674</v>
      </c>
      <c r="J76" s="31">
        <f>C76-C75</f>
        <v>-54</v>
      </c>
      <c r="K76" s="29">
        <f>J76/C75*100</f>
        <v>-4.0488258405062531E-2</v>
      </c>
    </row>
    <row r="77" spans="1:11" x14ac:dyDescent="0.15">
      <c r="A77" s="25"/>
      <c r="B77" s="31"/>
      <c r="C77" s="31"/>
      <c r="D77" s="31"/>
      <c r="E77" s="31"/>
      <c r="F77" s="31"/>
      <c r="G77" s="30"/>
      <c r="H77" s="32"/>
      <c r="I77" s="31"/>
      <c r="J77" s="31"/>
      <c r="K77" s="29"/>
    </row>
    <row r="78" spans="1:11" x14ac:dyDescent="0.15">
      <c r="A78" s="25">
        <v>25</v>
      </c>
      <c r="B78" s="31">
        <v>56692</v>
      </c>
      <c r="C78" s="31">
        <f t="shared" ref="C78:C83" si="9">SUM(D78:E78)</f>
        <v>134515</v>
      </c>
      <c r="D78" s="31">
        <v>68359</v>
      </c>
      <c r="E78" s="31">
        <v>66156</v>
      </c>
      <c r="F78" s="31">
        <v>29639</v>
      </c>
      <c r="G78" s="32">
        <f t="shared" si="1"/>
        <v>22.033973906255806</v>
      </c>
      <c r="H78" s="32">
        <f t="shared" ref="H78:H83" si="10">C78/B78</f>
        <v>2.3727333662597898</v>
      </c>
      <c r="I78" s="31">
        <f>C78/30.41</f>
        <v>4423.3804669516603</v>
      </c>
      <c r="J78" s="31">
        <f>C78-C76</f>
        <v>1197</v>
      </c>
      <c r="K78" s="29">
        <f>J78/C76*100</f>
        <v>0.89785325312410924</v>
      </c>
    </row>
    <row r="79" spans="1:11" x14ac:dyDescent="0.15">
      <c r="A79" s="25">
        <v>26</v>
      </c>
      <c r="B79" s="31">
        <v>57874</v>
      </c>
      <c r="C79" s="31">
        <f t="shared" si="9"/>
        <v>135856</v>
      </c>
      <c r="D79" s="31">
        <v>68975</v>
      </c>
      <c r="E79" s="31">
        <v>66881</v>
      </c>
      <c r="F79" s="31">
        <v>31493</v>
      </c>
      <c r="G79" s="32">
        <f t="shared" si="1"/>
        <v>23.181162407254739</v>
      </c>
      <c r="H79" s="32">
        <f t="shared" si="10"/>
        <v>2.3474444482842034</v>
      </c>
      <c r="I79" s="31">
        <f>C79/30.41</f>
        <v>4467.4778033541597</v>
      </c>
      <c r="J79" s="31">
        <f t="shared" ref="J79:J85" si="11">C79-C78</f>
        <v>1341</v>
      </c>
      <c r="K79" s="29">
        <f t="shared" ref="K79:K85" si="12">J79/C78*100</f>
        <v>0.99691484221090587</v>
      </c>
    </row>
    <row r="80" spans="1:11" x14ac:dyDescent="0.15">
      <c r="A80" s="25">
        <v>27</v>
      </c>
      <c r="B80" s="31">
        <v>58988</v>
      </c>
      <c r="C80" s="31">
        <f t="shared" si="9"/>
        <v>136840</v>
      </c>
      <c r="D80" s="31">
        <v>69417</v>
      </c>
      <c r="E80" s="31">
        <v>67423</v>
      </c>
      <c r="F80" s="31">
        <v>33226</v>
      </c>
      <c r="G80" s="32">
        <f t="shared" si="1"/>
        <v>24.280912014030985</v>
      </c>
      <c r="H80" s="32">
        <f t="shared" si="10"/>
        <v>2.3197938563775682</v>
      </c>
      <c r="I80" s="31">
        <f t="shared" ref="I80:I85" si="13">C80/30.22</f>
        <v>4528.1270681667775</v>
      </c>
      <c r="J80" s="31">
        <f t="shared" si="11"/>
        <v>984</v>
      </c>
      <c r="K80" s="29">
        <f t="shared" si="12"/>
        <v>0.72429631374396419</v>
      </c>
    </row>
    <row r="81" spans="1:11" x14ac:dyDescent="0.15">
      <c r="A81" s="25">
        <v>28</v>
      </c>
      <c r="B81" s="31">
        <v>60209</v>
      </c>
      <c r="C81" s="31">
        <f t="shared" si="9"/>
        <v>137940</v>
      </c>
      <c r="D81" s="31">
        <v>69961</v>
      </c>
      <c r="E81" s="31">
        <v>67979</v>
      </c>
      <c r="F81" s="31">
        <v>34640</v>
      </c>
      <c r="G81" s="32">
        <f t="shared" si="1"/>
        <v>25.112367696099753</v>
      </c>
      <c r="H81" s="32">
        <f t="shared" si="10"/>
        <v>2.2910196150077229</v>
      </c>
      <c r="I81" s="31">
        <f t="shared" si="13"/>
        <v>4564.5268034414294</v>
      </c>
      <c r="J81" s="31">
        <f t="shared" si="11"/>
        <v>1100</v>
      </c>
      <c r="K81" s="29">
        <f t="shared" si="12"/>
        <v>0.8038585209003215</v>
      </c>
    </row>
    <row r="82" spans="1:11" x14ac:dyDescent="0.15">
      <c r="A82" s="25">
        <v>29</v>
      </c>
      <c r="B82" s="31">
        <v>61490</v>
      </c>
      <c r="C82" s="31">
        <f t="shared" si="9"/>
        <v>139413</v>
      </c>
      <c r="D82" s="31">
        <v>70707</v>
      </c>
      <c r="E82" s="31">
        <v>68706</v>
      </c>
      <c r="F82" s="31">
        <v>35873</v>
      </c>
      <c r="G82" s="32">
        <f t="shared" si="1"/>
        <v>25.731459763436693</v>
      </c>
      <c r="H82" s="32">
        <f t="shared" si="10"/>
        <v>2.2672467067815907</v>
      </c>
      <c r="I82" s="31">
        <f t="shared" si="13"/>
        <v>4613.2693580410323</v>
      </c>
      <c r="J82" s="31">
        <f t="shared" si="11"/>
        <v>1473</v>
      </c>
      <c r="K82" s="29">
        <f t="shared" si="12"/>
        <v>1.0678555893866899</v>
      </c>
    </row>
    <row r="83" spans="1:11" x14ac:dyDescent="0.15">
      <c r="A83" s="25">
        <v>30</v>
      </c>
      <c r="B83" s="31">
        <v>62893</v>
      </c>
      <c r="C83" s="31">
        <f t="shared" si="9"/>
        <v>140702</v>
      </c>
      <c r="D83" s="31">
        <v>71297</v>
      </c>
      <c r="E83" s="31">
        <v>69405</v>
      </c>
      <c r="F83" s="31">
        <v>36865</v>
      </c>
      <c r="G83" s="32">
        <f t="shared" si="1"/>
        <v>26.200764736819661</v>
      </c>
      <c r="H83" s="32">
        <f t="shared" si="10"/>
        <v>2.2371647083141206</v>
      </c>
      <c r="I83" s="31">
        <f t="shared" si="13"/>
        <v>4655.9232296492391</v>
      </c>
      <c r="J83" s="31">
        <f t="shared" si="11"/>
        <v>1289</v>
      </c>
      <c r="K83" s="29">
        <f t="shared" si="12"/>
        <v>0.92459096353998538</v>
      </c>
    </row>
    <row r="84" spans="1:11" x14ac:dyDescent="0.15">
      <c r="A84" s="25">
        <v>31</v>
      </c>
      <c r="B84" s="31">
        <v>64102</v>
      </c>
      <c r="C84" s="31">
        <f>SUM(D84:E84)</f>
        <v>141765</v>
      </c>
      <c r="D84" s="31">
        <v>71872</v>
      </c>
      <c r="E84" s="31">
        <v>69893</v>
      </c>
      <c r="F84" s="31">
        <v>37562</v>
      </c>
      <c r="G84" s="32">
        <f t="shared" si="1"/>
        <v>26.495961626635626</v>
      </c>
      <c r="H84" s="32">
        <f>C84/B84</f>
        <v>2.2115534616704626</v>
      </c>
      <c r="I84" s="31">
        <f t="shared" si="13"/>
        <v>4691.0986101919261</v>
      </c>
      <c r="J84" s="31">
        <f t="shared" si="11"/>
        <v>1063</v>
      </c>
      <c r="K84" s="29">
        <f t="shared" si="12"/>
        <v>0.7554974342937556</v>
      </c>
    </row>
    <row r="85" spans="1:11" x14ac:dyDescent="0.15">
      <c r="A85" s="25">
        <v>2</v>
      </c>
      <c r="B85" s="31">
        <v>65195</v>
      </c>
      <c r="C85" s="31">
        <v>142591</v>
      </c>
      <c r="D85" s="31">
        <v>72251</v>
      </c>
      <c r="E85" s="31">
        <v>70340</v>
      </c>
      <c r="F85" s="31">
        <v>38260</v>
      </c>
      <c r="G85" s="32">
        <f>F85/C85*100</f>
        <v>26.83198799363214</v>
      </c>
      <c r="H85" s="32">
        <f>C85/B85</f>
        <v>2.1871462535470512</v>
      </c>
      <c r="I85" s="31">
        <f t="shared" si="13"/>
        <v>4718.4315023163472</v>
      </c>
      <c r="J85" s="31">
        <f t="shared" si="11"/>
        <v>826</v>
      </c>
      <c r="K85" s="29">
        <f t="shared" si="12"/>
        <v>0.58265439283320986</v>
      </c>
    </row>
    <row r="86" spans="1:11" ht="13.15" customHeight="1" x14ac:dyDescent="0.15">
      <c r="A86" s="25">
        <v>3</v>
      </c>
      <c r="B86" s="31">
        <v>66168</v>
      </c>
      <c r="C86" s="31">
        <v>142663</v>
      </c>
      <c r="D86" s="31">
        <v>72246</v>
      </c>
      <c r="E86" s="31">
        <v>70417</v>
      </c>
      <c r="F86" s="31">
        <v>38644</v>
      </c>
      <c r="G86" s="32">
        <f>F86/C86*100</f>
        <v>27.087612064796058</v>
      </c>
      <c r="H86" s="32">
        <f>C86/B86</f>
        <v>2.1560724217144238</v>
      </c>
      <c r="I86" s="31">
        <f>C86/30.22</f>
        <v>4720.8140304434155</v>
      </c>
      <c r="J86" s="31">
        <f>C86-C85</f>
        <v>72</v>
      </c>
      <c r="K86" s="29">
        <f>J86/C85*100</f>
        <v>5.0494070453254415E-2</v>
      </c>
    </row>
    <row r="87" spans="1:11" ht="13.15" customHeight="1" x14ac:dyDescent="0.15">
      <c r="A87" s="25">
        <v>4</v>
      </c>
      <c r="B87" s="31">
        <v>66752</v>
      </c>
      <c r="C87" s="31">
        <v>142758</v>
      </c>
      <c r="D87" s="31">
        <v>72084</v>
      </c>
      <c r="E87" s="31">
        <v>70674</v>
      </c>
      <c r="F87" s="31">
        <v>38788</v>
      </c>
      <c r="G87" s="32">
        <f>F87/C87*100</f>
        <v>27.170456296669887</v>
      </c>
      <c r="H87" s="32">
        <f>C87/B87</f>
        <v>2.1386325503355703</v>
      </c>
      <c r="I87" s="31">
        <f>C87/30.22</f>
        <v>4723.9576439444081</v>
      </c>
      <c r="J87" s="31">
        <f>C87-C86</f>
        <v>95</v>
      </c>
      <c r="K87" s="29">
        <f>J87/C86*100</f>
        <v>6.6590496484722747E-2</v>
      </c>
    </row>
    <row r="88" spans="1:11" x14ac:dyDescent="0.15">
      <c r="A88" s="25"/>
      <c r="B88" s="31"/>
      <c r="C88" s="31"/>
      <c r="D88" s="31"/>
      <c r="E88" s="33"/>
      <c r="F88" s="33"/>
      <c r="G88" s="34"/>
      <c r="H88" s="34"/>
      <c r="I88" s="33"/>
      <c r="J88" s="33"/>
      <c r="K88" s="35"/>
    </row>
    <row r="89" spans="1:11" x14ac:dyDescent="0.15">
      <c r="A89" s="25">
        <v>5</v>
      </c>
      <c r="B89" s="33">
        <v>67220</v>
      </c>
      <c r="C89" s="33">
        <v>142177</v>
      </c>
      <c r="D89" s="33">
        <v>71692</v>
      </c>
      <c r="E89" s="33">
        <v>70485</v>
      </c>
      <c r="F89" s="33">
        <v>38777</v>
      </c>
      <c r="G89" s="34">
        <f>F89/C89*100</f>
        <v>27.273750325298746</v>
      </c>
      <c r="H89" s="34">
        <f>C89/B89</f>
        <v>2.1150996727164535</v>
      </c>
      <c r="I89" s="33">
        <f>C89/30.22</f>
        <v>4704.7319655857054</v>
      </c>
      <c r="J89" s="33">
        <f>C89-C87</f>
        <v>-581</v>
      </c>
      <c r="K89" s="35">
        <f>J89/C87*100</f>
        <v>-0.40698244581739723</v>
      </c>
    </row>
    <row r="90" spans="1:11" x14ac:dyDescent="0.15">
      <c r="A90" s="36">
        <v>6</v>
      </c>
      <c r="B90" s="33">
        <v>68036</v>
      </c>
      <c r="C90" s="33">
        <v>141935</v>
      </c>
      <c r="D90" s="33">
        <v>71586</v>
      </c>
      <c r="E90" s="33">
        <v>70349</v>
      </c>
      <c r="F90" s="33">
        <v>38758</v>
      </c>
      <c r="G90" s="34">
        <f>F90/C90*100</f>
        <v>27.30686581886075</v>
      </c>
      <c r="H90" s="34">
        <f>C90/B90</f>
        <v>2.0861749661943678</v>
      </c>
      <c r="I90" s="33">
        <f>C90/30.22</f>
        <v>4696.7240238252816</v>
      </c>
      <c r="J90" s="33">
        <f>C90-C89</f>
        <v>-242</v>
      </c>
      <c r="K90" s="35">
        <f>J90/C89*100</f>
        <v>-0.17021037157908803</v>
      </c>
    </row>
    <row r="91" spans="1:11" x14ac:dyDescent="0.15">
      <c r="A91" s="36">
        <v>7</v>
      </c>
      <c r="B91" s="37">
        <v>68886</v>
      </c>
      <c r="C91" s="37">
        <v>142041</v>
      </c>
      <c r="D91" s="37">
        <v>71536</v>
      </c>
      <c r="E91" s="37">
        <v>70505</v>
      </c>
      <c r="F91" s="37">
        <v>38552</v>
      </c>
      <c r="G91" s="32">
        <f>F91/C91*100</f>
        <v>27.141459156159137</v>
      </c>
      <c r="H91" s="32">
        <f>C91/B91</f>
        <v>2.0619719536625731</v>
      </c>
      <c r="I91" s="31">
        <f>C91/30.22</f>
        <v>4700.2316346790203</v>
      </c>
      <c r="J91" s="31">
        <f>C91-C90</f>
        <v>106</v>
      </c>
      <c r="K91" s="29">
        <f>J91/C90*100</f>
        <v>7.4682072779793565E-2</v>
      </c>
    </row>
    <row r="92" spans="1:11" x14ac:dyDescent="0.15">
      <c r="A92" s="38">
        <v>8</v>
      </c>
      <c r="B92" s="39">
        <v>69673</v>
      </c>
      <c r="C92" s="39">
        <v>141746</v>
      </c>
      <c r="D92" s="39">
        <v>71402</v>
      </c>
      <c r="E92" s="39">
        <v>70344</v>
      </c>
      <c r="F92" s="39">
        <v>38375</v>
      </c>
      <c r="G92" s="40">
        <f>F92/C92*100</f>
        <v>27.073074372469065</v>
      </c>
      <c r="H92" s="40">
        <f>C92/B92</f>
        <v>2.0344466292537997</v>
      </c>
      <c r="I92" s="41">
        <f>C92/30.22</f>
        <v>4690.4698874917276</v>
      </c>
      <c r="J92" s="41">
        <f>C92-C91</f>
        <v>-295</v>
      </c>
      <c r="K92" s="42">
        <f>J92/C91*100</f>
        <v>-0.20768651304904923</v>
      </c>
    </row>
    <row r="93" spans="1:11" x14ac:dyDescent="0.15">
      <c r="A93" s="43" t="s">
        <v>24</v>
      </c>
      <c r="B93" s="43"/>
      <c r="C93" s="43"/>
      <c r="D93" s="43"/>
      <c r="E93" s="43"/>
      <c r="F93" s="44"/>
      <c r="G93" s="44"/>
      <c r="H93" s="5"/>
      <c r="I93" s="5"/>
      <c r="J93" s="45"/>
      <c r="K93" s="45"/>
    </row>
    <row r="94" spans="1:11" x14ac:dyDescent="0.15">
      <c r="A94" s="43" t="s">
        <v>25</v>
      </c>
      <c r="B94" s="43"/>
      <c r="C94" s="43"/>
      <c r="D94" s="43"/>
      <c r="E94" s="43"/>
      <c r="F94" s="44"/>
      <c r="G94" s="44"/>
      <c r="H94" s="5"/>
      <c r="I94" s="5"/>
      <c r="J94" s="46"/>
      <c r="K94" s="46"/>
    </row>
    <row r="95" spans="1:11" x14ac:dyDescent="0.15">
      <c r="A95" s="43" t="s">
        <v>26</v>
      </c>
      <c r="B95" s="43"/>
      <c r="C95" s="43"/>
      <c r="D95" s="43"/>
      <c r="E95" s="43"/>
      <c r="F95" s="43"/>
      <c r="G95" s="43"/>
      <c r="H95" s="43"/>
      <c r="I95" s="43"/>
      <c r="J95" s="43"/>
      <c r="K95" s="5"/>
    </row>
    <row r="96" spans="1:11" x14ac:dyDescent="0.15">
      <c r="A96" s="5" t="s">
        <v>27</v>
      </c>
      <c r="B96" s="5"/>
      <c r="C96" s="5"/>
      <c r="D96" s="5"/>
      <c r="E96" s="5"/>
      <c r="F96" s="5"/>
      <c r="G96" s="5"/>
      <c r="H96" s="5"/>
      <c r="I96" s="5"/>
      <c r="J96" s="5"/>
      <c r="K96" s="5"/>
    </row>
    <row r="110" spans="1:11" x14ac:dyDescent="0.1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</row>
    <row r="127" spans="1:11" x14ac:dyDescent="0.1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</row>
    <row r="141" spans="1:11" x14ac:dyDescent="0.15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</row>
    <row r="142" spans="1:11" x14ac:dyDescent="0.15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</row>
    <row r="145" spans="1:11" x14ac:dyDescent="0.1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</row>
    <row r="149" spans="1:11" x14ac:dyDescent="0.1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</row>
    <row r="186" spans="1:11" x14ac:dyDescent="0.1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</row>
    <row r="254" spans="1:11" x14ac:dyDescent="0.15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</row>
    <row r="256" spans="1:11" x14ac:dyDescent="0.15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</row>
    <row r="260" spans="1:11" x14ac:dyDescent="0.1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</row>
    <row r="298" spans="1:11" x14ac:dyDescent="0.15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</row>
    <row r="299" spans="1:11" x14ac:dyDescent="0.15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</row>
    <row r="300" spans="1:11" x14ac:dyDescent="0.15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</row>
    <row r="301" spans="1:11" x14ac:dyDescent="0.15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</row>
    <row r="303" spans="1:11" x14ac:dyDescent="0.15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</row>
    <row r="308" spans="1:11" x14ac:dyDescent="0.1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</row>
    <row r="309" spans="1:11" x14ac:dyDescent="0.1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</row>
    <row r="310" spans="1:11" x14ac:dyDescent="0.1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</row>
    <row r="355" spans="1:11" x14ac:dyDescent="0.1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</row>
    <row r="363" spans="1:11" x14ac:dyDescent="0.15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</row>
    <row r="364" spans="1:11" x14ac:dyDescent="0.15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</row>
    <row r="365" spans="1:11" x14ac:dyDescent="0.15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</row>
  </sheetData>
  <mergeCells count="14">
    <mergeCell ref="A94:E94"/>
    <mergeCell ref="A95:J95"/>
    <mergeCell ref="M3:M5"/>
    <mergeCell ref="C4:C5"/>
    <mergeCell ref="D4:D5"/>
    <mergeCell ref="E4:E5"/>
    <mergeCell ref="A93:E93"/>
    <mergeCell ref="J93:K93"/>
    <mergeCell ref="D1:H1"/>
    <mergeCell ref="J2:K2"/>
    <mergeCell ref="A3:A5"/>
    <mergeCell ref="B3:B5"/>
    <mergeCell ref="C3:F3"/>
    <mergeCell ref="L3:L5"/>
  </mergeCells>
  <phoneticPr fontId="3"/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0E39-4EEB-4F9A-A6B0-DB84946418F4}">
  <dimension ref="A1:E54"/>
  <sheetViews>
    <sheetView view="pageBreakPreview" zoomScale="190" zoomScaleNormal="100" zoomScaleSheetLayoutView="190" workbookViewId="0">
      <pane ySplit="2" topLeftCell="A43" activePane="bottomLeft" state="frozen"/>
      <selection activeCell="K92" sqref="K92"/>
      <selection pane="bottomLeft" activeCell="K92" sqref="K92"/>
    </sheetView>
  </sheetViews>
  <sheetFormatPr defaultRowHeight="13.5" x14ac:dyDescent="0.15"/>
  <cols>
    <col min="1" max="4" width="16.125" style="53" customWidth="1"/>
    <col min="5" max="256" width="9" style="53"/>
    <col min="257" max="260" width="16.125" style="53" customWidth="1"/>
    <col min="261" max="512" width="9" style="53"/>
    <col min="513" max="516" width="16.125" style="53" customWidth="1"/>
    <col min="517" max="768" width="9" style="53"/>
    <col min="769" max="772" width="16.125" style="53" customWidth="1"/>
    <col min="773" max="1024" width="9" style="53"/>
    <col min="1025" max="1028" width="16.125" style="53" customWidth="1"/>
    <col min="1029" max="1280" width="9" style="53"/>
    <col min="1281" max="1284" width="16.125" style="53" customWidth="1"/>
    <col min="1285" max="1536" width="9" style="53"/>
    <col min="1537" max="1540" width="16.125" style="53" customWidth="1"/>
    <col min="1541" max="1792" width="9" style="53"/>
    <col min="1793" max="1796" width="16.125" style="53" customWidth="1"/>
    <col min="1797" max="2048" width="9" style="53"/>
    <col min="2049" max="2052" width="16.125" style="53" customWidth="1"/>
    <col min="2053" max="2304" width="9" style="53"/>
    <col min="2305" max="2308" width="16.125" style="53" customWidth="1"/>
    <col min="2309" max="2560" width="9" style="53"/>
    <col min="2561" max="2564" width="16.125" style="53" customWidth="1"/>
    <col min="2565" max="2816" width="9" style="53"/>
    <col min="2817" max="2820" width="16.125" style="53" customWidth="1"/>
    <col min="2821" max="3072" width="9" style="53"/>
    <col min="3073" max="3076" width="16.125" style="53" customWidth="1"/>
    <col min="3077" max="3328" width="9" style="53"/>
    <col min="3329" max="3332" width="16.125" style="53" customWidth="1"/>
    <col min="3333" max="3584" width="9" style="53"/>
    <col min="3585" max="3588" width="16.125" style="53" customWidth="1"/>
    <col min="3589" max="3840" width="9" style="53"/>
    <col min="3841" max="3844" width="16.125" style="53" customWidth="1"/>
    <col min="3845" max="4096" width="9" style="53"/>
    <col min="4097" max="4100" width="16.125" style="53" customWidth="1"/>
    <col min="4101" max="4352" width="9" style="53"/>
    <col min="4353" max="4356" width="16.125" style="53" customWidth="1"/>
    <col min="4357" max="4608" width="9" style="53"/>
    <col min="4609" max="4612" width="16.125" style="53" customWidth="1"/>
    <col min="4613" max="4864" width="9" style="53"/>
    <col min="4865" max="4868" width="16.125" style="53" customWidth="1"/>
    <col min="4869" max="5120" width="9" style="53"/>
    <col min="5121" max="5124" width="16.125" style="53" customWidth="1"/>
    <col min="5125" max="5376" width="9" style="53"/>
    <col min="5377" max="5380" width="16.125" style="53" customWidth="1"/>
    <col min="5381" max="5632" width="9" style="53"/>
    <col min="5633" max="5636" width="16.125" style="53" customWidth="1"/>
    <col min="5637" max="5888" width="9" style="53"/>
    <col min="5889" max="5892" width="16.125" style="53" customWidth="1"/>
    <col min="5893" max="6144" width="9" style="53"/>
    <col min="6145" max="6148" width="16.125" style="53" customWidth="1"/>
    <col min="6149" max="6400" width="9" style="53"/>
    <col min="6401" max="6404" width="16.125" style="53" customWidth="1"/>
    <col min="6405" max="6656" width="9" style="53"/>
    <col min="6657" max="6660" width="16.125" style="53" customWidth="1"/>
    <col min="6661" max="6912" width="9" style="53"/>
    <col min="6913" max="6916" width="16.125" style="53" customWidth="1"/>
    <col min="6917" max="7168" width="9" style="53"/>
    <col min="7169" max="7172" width="16.125" style="53" customWidth="1"/>
    <col min="7173" max="7424" width="9" style="53"/>
    <col min="7425" max="7428" width="16.125" style="53" customWidth="1"/>
    <col min="7429" max="7680" width="9" style="53"/>
    <col min="7681" max="7684" width="16.125" style="53" customWidth="1"/>
    <col min="7685" max="7936" width="9" style="53"/>
    <col min="7937" max="7940" width="16.125" style="53" customWidth="1"/>
    <col min="7941" max="8192" width="9" style="53"/>
    <col min="8193" max="8196" width="16.125" style="53" customWidth="1"/>
    <col min="8197" max="8448" width="9" style="53"/>
    <col min="8449" max="8452" width="16.125" style="53" customWidth="1"/>
    <col min="8453" max="8704" width="9" style="53"/>
    <col min="8705" max="8708" width="16.125" style="53" customWidth="1"/>
    <col min="8709" max="8960" width="9" style="53"/>
    <col min="8961" max="8964" width="16.125" style="53" customWidth="1"/>
    <col min="8965" max="9216" width="9" style="53"/>
    <col min="9217" max="9220" width="16.125" style="53" customWidth="1"/>
    <col min="9221" max="9472" width="9" style="53"/>
    <col min="9473" max="9476" width="16.125" style="53" customWidth="1"/>
    <col min="9477" max="9728" width="9" style="53"/>
    <col min="9729" max="9732" width="16.125" style="53" customWidth="1"/>
    <col min="9733" max="9984" width="9" style="53"/>
    <col min="9985" max="9988" width="16.125" style="53" customWidth="1"/>
    <col min="9989" max="10240" width="9" style="53"/>
    <col min="10241" max="10244" width="16.125" style="53" customWidth="1"/>
    <col min="10245" max="10496" width="9" style="53"/>
    <col min="10497" max="10500" width="16.125" style="53" customWidth="1"/>
    <col min="10501" max="10752" width="9" style="53"/>
    <col min="10753" max="10756" width="16.125" style="53" customWidth="1"/>
    <col min="10757" max="11008" width="9" style="53"/>
    <col min="11009" max="11012" width="16.125" style="53" customWidth="1"/>
    <col min="11013" max="11264" width="9" style="53"/>
    <col min="11265" max="11268" width="16.125" style="53" customWidth="1"/>
    <col min="11269" max="11520" width="9" style="53"/>
    <col min="11521" max="11524" width="16.125" style="53" customWidth="1"/>
    <col min="11525" max="11776" width="9" style="53"/>
    <col min="11777" max="11780" width="16.125" style="53" customWidth="1"/>
    <col min="11781" max="12032" width="9" style="53"/>
    <col min="12033" max="12036" width="16.125" style="53" customWidth="1"/>
    <col min="12037" max="12288" width="9" style="53"/>
    <col min="12289" max="12292" width="16.125" style="53" customWidth="1"/>
    <col min="12293" max="12544" width="9" style="53"/>
    <col min="12545" max="12548" width="16.125" style="53" customWidth="1"/>
    <col min="12549" max="12800" width="9" style="53"/>
    <col min="12801" max="12804" width="16.125" style="53" customWidth="1"/>
    <col min="12805" max="13056" width="9" style="53"/>
    <col min="13057" max="13060" width="16.125" style="53" customWidth="1"/>
    <col min="13061" max="13312" width="9" style="53"/>
    <col min="13313" max="13316" width="16.125" style="53" customWidth="1"/>
    <col min="13317" max="13568" width="9" style="53"/>
    <col min="13569" max="13572" width="16.125" style="53" customWidth="1"/>
    <col min="13573" max="13824" width="9" style="53"/>
    <col min="13825" max="13828" width="16.125" style="53" customWidth="1"/>
    <col min="13829" max="14080" width="9" style="53"/>
    <col min="14081" max="14084" width="16.125" style="53" customWidth="1"/>
    <col min="14085" max="14336" width="9" style="53"/>
    <col min="14337" max="14340" width="16.125" style="53" customWidth="1"/>
    <col min="14341" max="14592" width="9" style="53"/>
    <col min="14593" max="14596" width="16.125" style="53" customWidth="1"/>
    <col min="14597" max="14848" width="9" style="53"/>
    <col min="14849" max="14852" width="16.125" style="53" customWidth="1"/>
    <col min="14853" max="15104" width="9" style="53"/>
    <col min="15105" max="15108" width="16.125" style="53" customWidth="1"/>
    <col min="15109" max="15360" width="9" style="53"/>
    <col min="15361" max="15364" width="16.125" style="53" customWidth="1"/>
    <col min="15365" max="15616" width="9" style="53"/>
    <col min="15617" max="15620" width="16.125" style="53" customWidth="1"/>
    <col min="15621" max="15872" width="9" style="53"/>
    <col min="15873" max="15876" width="16.125" style="53" customWidth="1"/>
    <col min="15877" max="16128" width="9" style="53"/>
    <col min="16129" max="16132" width="16.125" style="53" customWidth="1"/>
    <col min="16133" max="16384" width="9" style="53"/>
  </cols>
  <sheetData>
    <row r="1" spans="1:4" x14ac:dyDescent="0.15">
      <c r="A1" s="49" t="s">
        <v>28</v>
      </c>
      <c r="B1" s="50"/>
      <c r="C1" s="51"/>
      <c r="D1" s="52"/>
    </row>
    <row r="2" spans="1:4" x14ac:dyDescent="0.15">
      <c r="A2" s="54" t="s">
        <v>3</v>
      </c>
      <c r="B2" s="55" t="s">
        <v>29</v>
      </c>
      <c r="C2" s="56" t="s">
        <v>30</v>
      </c>
      <c r="D2" s="57" t="s">
        <v>31</v>
      </c>
    </row>
    <row r="3" spans="1:4" ht="15" customHeight="1" x14ac:dyDescent="0.15">
      <c r="A3" s="58" t="s">
        <v>32</v>
      </c>
      <c r="B3" s="59">
        <v>13740</v>
      </c>
      <c r="C3" s="60" t="s">
        <v>22</v>
      </c>
      <c r="D3" s="61" t="s">
        <v>22</v>
      </c>
    </row>
    <row r="4" spans="1:4" ht="15" customHeight="1" x14ac:dyDescent="0.15">
      <c r="A4" s="62">
        <v>51</v>
      </c>
      <c r="B4" s="63">
        <v>20170</v>
      </c>
      <c r="C4" s="64" t="s">
        <v>22</v>
      </c>
      <c r="D4" s="65" t="s">
        <v>22</v>
      </c>
    </row>
    <row r="5" spans="1:4" ht="15" customHeight="1" x14ac:dyDescent="0.15">
      <c r="A5" s="62">
        <v>52</v>
      </c>
      <c r="B5" s="63">
        <v>22561</v>
      </c>
      <c r="C5" s="64" t="s">
        <v>22</v>
      </c>
      <c r="D5" s="65" t="s">
        <v>22</v>
      </c>
    </row>
    <row r="6" spans="1:4" ht="15" customHeight="1" x14ac:dyDescent="0.15">
      <c r="A6" s="62">
        <v>53</v>
      </c>
      <c r="B6" s="63">
        <v>22864</v>
      </c>
      <c r="C6" s="64" t="s">
        <v>22</v>
      </c>
      <c r="D6" s="65" t="s">
        <v>22</v>
      </c>
    </row>
    <row r="7" spans="1:4" ht="15" customHeight="1" x14ac:dyDescent="0.15">
      <c r="A7" s="62">
        <v>54</v>
      </c>
      <c r="B7" s="63">
        <v>22758</v>
      </c>
      <c r="C7" s="64" t="s">
        <v>22</v>
      </c>
      <c r="D7" s="65" t="s">
        <v>22</v>
      </c>
    </row>
    <row r="8" spans="1:4" ht="15" customHeight="1" x14ac:dyDescent="0.15">
      <c r="A8" s="62">
        <v>55</v>
      </c>
      <c r="B8" s="63">
        <v>22283</v>
      </c>
      <c r="C8" s="64" t="s">
        <v>22</v>
      </c>
      <c r="D8" s="65" t="s">
        <v>22</v>
      </c>
    </row>
    <row r="9" spans="1:4" ht="15" customHeight="1" x14ac:dyDescent="0.15">
      <c r="A9" s="62">
        <v>56</v>
      </c>
      <c r="B9" s="63">
        <v>21976</v>
      </c>
      <c r="C9" s="64" t="s">
        <v>22</v>
      </c>
      <c r="D9" s="65" t="s">
        <v>22</v>
      </c>
    </row>
    <row r="10" spans="1:4" ht="15" customHeight="1" x14ac:dyDescent="0.15">
      <c r="A10" s="62">
        <v>57</v>
      </c>
      <c r="B10" s="63">
        <v>22090</v>
      </c>
      <c r="C10" s="64" t="s">
        <v>22</v>
      </c>
      <c r="D10" s="65" t="s">
        <v>22</v>
      </c>
    </row>
    <row r="11" spans="1:4" ht="15" customHeight="1" x14ac:dyDescent="0.15">
      <c r="A11" s="62">
        <v>58</v>
      </c>
      <c r="B11" s="63">
        <v>22685</v>
      </c>
      <c r="C11" s="63">
        <v>2027</v>
      </c>
      <c r="D11" s="65" t="s">
        <v>22</v>
      </c>
    </row>
    <row r="12" spans="1:4" ht="15" customHeight="1" x14ac:dyDescent="0.15">
      <c r="A12" s="62">
        <v>59</v>
      </c>
      <c r="B12" s="63">
        <v>23354</v>
      </c>
      <c r="C12" s="63">
        <v>2625</v>
      </c>
      <c r="D12" s="65" t="s">
        <v>22</v>
      </c>
    </row>
    <row r="13" spans="1:4" ht="15" customHeight="1" x14ac:dyDescent="0.15">
      <c r="A13" s="62">
        <v>60</v>
      </c>
      <c r="B13" s="63">
        <v>23690</v>
      </c>
      <c r="C13" s="63">
        <v>2716</v>
      </c>
      <c r="D13" s="65" t="s">
        <v>22</v>
      </c>
    </row>
    <row r="14" spans="1:4" ht="15" customHeight="1" x14ac:dyDescent="0.15">
      <c r="A14" s="62">
        <v>61</v>
      </c>
      <c r="B14" s="63">
        <v>23689</v>
      </c>
      <c r="C14" s="63">
        <v>3363</v>
      </c>
      <c r="D14" s="65" t="s">
        <v>22</v>
      </c>
    </row>
    <row r="15" spans="1:4" ht="15" customHeight="1" x14ac:dyDescent="0.15">
      <c r="A15" s="62">
        <v>62</v>
      </c>
      <c r="B15" s="63">
        <v>24013</v>
      </c>
      <c r="C15" s="63">
        <v>5336</v>
      </c>
      <c r="D15" s="66">
        <v>866</v>
      </c>
    </row>
    <row r="16" spans="1:4" ht="15" customHeight="1" x14ac:dyDescent="0.15">
      <c r="A16" s="62">
        <v>63</v>
      </c>
      <c r="B16" s="67">
        <v>24816</v>
      </c>
      <c r="C16" s="63">
        <v>6584</v>
      </c>
      <c r="D16" s="66">
        <v>1907</v>
      </c>
    </row>
    <row r="17" spans="1:4" ht="15" customHeight="1" x14ac:dyDescent="0.15">
      <c r="A17" s="62" t="s">
        <v>33</v>
      </c>
      <c r="B17" s="63">
        <v>24648</v>
      </c>
      <c r="C17" s="63">
        <v>7081</v>
      </c>
      <c r="D17" s="66">
        <v>3910</v>
      </c>
    </row>
    <row r="18" spans="1:4" ht="15" customHeight="1" x14ac:dyDescent="0.15">
      <c r="A18" s="62">
        <v>2</v>
      </c>
      <c r="B18" s="63">
        <v>24411</v>
      </c>
      <c r="C18" s="63">
        <v>8116</v>
      </c>
      <c r="D18" s="66">
        <v>5720</v>
      </c>
    </row>
    <row r="19" spans="1:4" ht="15" customHeight="1" x14ac:dyDescent="0.15">
      <c r="A19" s="62">
        <v>3</v>
      </c>
      <c r="B19" s="63">
        <v>24274</v>
      </c>
      <c r="C19" s="63">
        <v>8620</v>
      </c>
      <c r="D19" s="66">
        <v>7642</v>
      </c>
    </row>
    <row r="20" spans="1:4" ht="15" customHeight="1" x14ac:dyDescent="0.15">
      <c r="A20" s="62">
        <v>4</v>
      </c>
      <c r="B20" s="63">
        <v>24209</v>
      </c>
      <c r="C20" s="63">
        <v>8638</v>
      </c>
      <c r="D20" s="66">
        <v>8947</v>
      </c>
    </row>
    <row r="21" spans="1:4" ht="15" customHeight="1" x14ac:dyDescent="0.15">
      <c r="A21" s="62">
        <v>5</v>
      </c>
      <c r="B21" s="63">
        <v>24069</v>
      </c>
      <c r="C21" s="63">
        <v>8611</v>
      </c>
      <c r="D21" s="66">
        <v>8980</v>
      </c>
    </row>
    <row r="22" spans="1:4" ht="15" customHeight="1" x14ac:dyDescent="0.15">
      <c r="A22" s="62">
        <v>6</v>
      </c>
      <c r="B22" s="63">
        <v>23818</v>
      </c>
      <c r="C22" s="63">
        <v>8880</v>
      </c>
      <c r="D22" s="66">
        <v>9024</v>
      </c>
    </row>
    <row r="23" spans="1:4" ht="15" customHeight="1" x14ac:dyDescent="0.15">
      <c r="A23" s="62">
        <v>7</v>
      </c>
      <c r="B23" s="63">
        <v>23322</v>
      </c>
      <c r="C23" s="63">
        <v>8868</v>
      </c>
      <c r="D23" s="66">
        <v>8929</v>
      </c>
    </row>
    <row r="24" spans="1:4" ht="15" customHeight="1" x14ac:dyDescent="0.15">
      <c r="A24" s="62">
        <v>8</v>
      </c>
      <c r="B24" s="63">
        <v>22959</v>
      </c>
      <c r="C24" s="63">
        <v>8770</v>
      </c>
      <c r="D24" s="66">
        <v>9151</v>
      </c>
    </row>
    <row r="25" spans="1:4" ht="15" customHeight="1" x14ac:dyDescent="0.15">
      <c r="A25" s="62">
        <v>9</v>
      </c>
      <c r="B25" s="63">
        <v>22460</v>
      </c>
      <c r="C25" s="63">
        <v>8707</v>
      </c>
      <c r="D25" s="66">
        <v>9249</v>
      </c>
    </row>
    <row r="26" spans="1:4" ht="15" customHeight="1" x14ac:dyDescent="0.15">
      <c r="A26" s="62">
        <v>10</v>
      </c>
      <c r="B26" s="63">
        <v>21997</v>
      </c>
      <c r="C26" s="63">
        <v>8882</v>
      </c>
      <c r="D26" s="66">
        <v>9203</v>
      </c>
    </row>
    <row r="27" spans="1:4" ht="15" customHeight="1" x14ac:dyDescent="0.15">
      <c r="A27" s="62">
        <v>11</v>
      </c>
      <c r="B27" s="63">
        <v>21780</v>
      </c>
      <c r="C27" s="63">
        <v>8750</v>
      </c>
      <c r="D27" s="66">
        <v>9150</v>
      </c>
    </row>
    <row r="28" spans="1:4" ht="15" customHeight="1" x14ac:dyDescent="0.15">
      <c r="A28" s="62">
        <v>12</v>
      </c>
      <c r="B28" s="63">
        <v>21209</v>
      </c>
      <c r="C28" s="63">
        <v>8638</v>
      </c>
      <c r="D28" s="66">
        <v>9088</v>
      </c>
    </row>
    <row r="29" spans="1:4" ht="15" customHeight="1" x14ac:dyDescent="0.15">
      <c r="A29" s="62">
        <v>13</v>
      </c>
      <c r="B29" s="63">
        <v>20834</v>
      </c>
      <c r="C29" s="63">
        <v>8505</v>
      </c>
      <c r="D29" s="66">
        <v>9038</v>
      </c>
    </row>
    <row r="30" spans="1:4" ht="15" customHeight="1" x14ac:dyDescent="0.15">
      <c r="A30" s="62">
        <v>14</v>
      </c>
      <c r="B30" s="63">
        <v>20435</v>
      </c>
      <c r="C30" s="63">
        <v>8360</v>
      </c>
      <c r="D30" s="66">
        <v>9012</v>
      </c>
    </row>
    <row r="31" spans="1:4" ht="15" customHeight="1" x14ac:dyDescent="0.15">
      <c r="A31" s="62">
        <v>15</v>
      </c>
      <c r="B31" s="63">
        <v>20128</v>
      </c>
      <c r="C31" s="63">
        <v>8193</v>
      </c>
      <c r="D31" s="66">
        <v>8913</v>
      </c>
    </row>
    <row r="32" spans="1:4" ht="15" customHeight="1" x14ac:dyDescent="0.15">
      <c r="A32" s="62">
        <v>16</v>
      </c>
      <c r="B32" s="63">
        <v>19723</v>
      </c>
      <c r="C32" s="63">
        <v>8118</v>
      </c>
      <c r="D32" s="66">
        <v>8810</v>
      </c>
    </row>
    <row r="33" spans="1:4" ht="15" customHeight="1" x14ac:dyDescent="0.15">
      <c r="A33" s="68">
        <v>17</v>
      </c>
      <c r="B33" s="63">
        <v>19332</v>
      </c>
      <c r="C33" s="63">
        <v>7852</v>
      </c>
      <c r="D33" s="66">
        <v>8695</v>
      </c>
    </row>
    <row r="34" spans="1:4" ht="15" customHeight="1" x14ac:dyDescent="0.15">
      <c r="A34" s="62">
        <v>18</v>
      </c>
      <c r="B34" s="63">
        <v>18960</v>
      </c>
      <c r="C34" s="63">
        <v>7628</v>
      </c>
      <c r="D34" s="66">
        <v>8552</v>
      </c>
    </row>
    <row r="35" spans="1:4" ht="15" customHeight="1" x14ac:dyDescent="0.15">
      <c r="A35" s="69">
        <v>19</v>
      </c>
      <c r="B35" s="70">
        <v>18555</v>
      </c>
      <c r="C35" s="63">
        <v>7491</v>
      </c>
      <c r="D35" s="66">
        <v>8471</v>
      </c>
    </row>
    <row r="36" spans="1:4" ht="15" customHeight="1" x14ac:dyDescent="0.15">
      <c r="A36" s="69">
        <v>20</v>
      </c>
      <c r="B36" s="70">
        <v>18313</v>
      </c>
      <c r="C36" s="63">
        <v>7493</v>
      </c>
      <c r="D36" s="66">
        <v>8312</v>
      </c>
    </row>
    <row r="37" spans="1:4" ht="15" customHeight="1" x14ac:dyDescent="0.15">
      <c r="A37" s="69">
        <v>21</v>
      </c>
      <c r="B37" s="70">
        <v>18102</v>
      </c>
      <c r="C37" s="63">
        <v>7367</v>
      </c>
      <c r="D37" s="66">
        <v>8152</v>
      </c>
    </row>
    <row r="38" spans="1:4" ht="15" customHeight="1" x14ac:dyDescent="0.15">
      <c r="A38" s="71">
        <v>22</v>
      </c>
      <c r="B38" s="72">
        <v>17985</v>
      </c>
      <c r="C38" s="63">
        <v>7221</v>
      </c>
      <c r="D38" s="66">
        <v>8011</v>
      </c>
    </row>
    <row r="39" spans="1:4" ht="15" customHeight="1" x14ac:dyDescent="0.15">
      <c r="A39" s="73">
        <v>23</v>
      </c>
      <c r="B39" s="74">
        <v>17860</v>
      </c>
      <c r="C39" s="63">
        <v>7103</v>
      </c>
      <c r="D39" s="66">
        <v>7868</v>
      </c>
    </row>
    <row r="40" spans="1:4" ht="15" customHeight="1" x14ac:dyDescent="0.15">
      <c r="A40" s="71">
        <v>24</v>
      </c>
      <c r="B40" s="74">
        <v>17511</v>
      </c>
      <c r="C40" s="63">
        <v>6944</v>
      </c>
      <c r="D40" s="66">
        <v>7725</v>
      </c>
    </row>
    <row r="41" spans="1:4" ht="15" customHeight="1" x14ac:dyDescent="0.15">
      <c r="A41" s="71">
        <v>25</v>
      </c>
      <c r="B41" s="74">
        <v>17162</v>
      </c>
      <c r="C41" s="70">
        <v>6719</v>
      </c>
      <c r="D41" s="75">
        <v>7614</v>
      </c>
    </row>
    <row r="42" spans="1:4" x14ac:dyDescent="0.15">
      <c r="A42" s="71">
        <v>26</v>
      </c>
      <c r="B42" s="74">
        <v>16796</v>
      </c>
      <c r="C42" s="70">
        <v>6564</v>
      </c>
      <c r="D42" s="75">
        <v>7290</v>
      </c>
    </row>
    <row r="43" spans="1:4" x14ac:dyDescent="0.15">
      <c r="A43" s="76">
        <v>27</v>
      </c>
      <c r="B43" s="77">
        <v>16455</v>
      </c>
      <c r="C43" s="63">
        <v>6434</v>
      </c>
      <c r="D43" s="66">
        <v>7341</v>
      </c>
    </row>
    <row r="44" spans="1:4" x14ac:dyDescent="0.15">
      <c r="A44" s="76">
        <v>28</v>
      </c>
      <c r="B44" s="77">
        <v>16106</v>
      </c>
      <c r="C44" s="78">
        <v>6299</v>
      </c>
      <c r="D44" s="66">
        <v>7140</v>
      </c>
    </row>
    <row r="45" spans="1:4" x14ac:dyDescent="0.15">
      <c r="A45" s="76">
        <v>29</v>
      </c>
      <c r="B45" s="77">
        <v>15750</v>
      </c>
      <c r="C45" s="63">
        <v>6252</v>
      </c>
      <c r="D45" s="66">
        <v>6975</v>
      </c>
    </row>
    <row r="46" spans="1:4" x14ac:dyDescent="0.15">
      <c r="A46" s="79">
        <v>30</v>
      </c>
      <c r="B46" s="80">
        <v>15491</v>
      </c>
      <c r="C46" s="81">
        <v>6174</v>
      </c>
      <c r="D46" s="82">
        <v>6866</v>
      </c>
    </row>
    <row r="47" spans="1:4" x14ac:dyDescent="0.15">
      <c r="A47" s="83">
        <v>31</v>
      </c>
      <c r="B47" s="84">
        <v>15352</v>
      </c>
      <c r="C47" s="70">
        <v>6090</v>
      </c>
      <c r="D47" s="75">
        <v>6697</v>
      </c>
    </row>
    <row r="48" spans="1:4" x14ac:dyDescent="0.15">
      <c r="A48" s="85" t="s">
        <v>34</v>
      </c>
      <c r="B48" s="84">
        <v>15258</v>
      </c>
      <c r="C48" s="70">
        <v>6085</v>
      </c>
      <c r="D48" s="75">
        <v>6609</v>
      </c>
    </row>
    <row r="49" spans="1:5" x14ac:dyDescent="0.15">
      <c r="A49" s="86">
        <v>3</v>
      </c>
      <c r="B49" s="87">
        <v>14947</v>
      </c>
      <c r="C49" s="63">
        <v>6013</v>
      </c>
      <c r="D49" s="88">
        <v>6507</v>
      </c>
      <c r="E49" s="89"/>
    </row>
    <row r="50" spans="1:5" x14ac:dyDescent="0.15">
      <c r="A50" s="90">
        <v>4</v>
      </c>
      <c r="B50" s="91">
        <v>14861</v>
      </c>
      <c r="C50" s="63">
        <v>5517</v>
      </c>
      <c r="D50" s="66">
        <v>6410</v>
      </c>
    </row>
    <row r="51" spans="1:5" x14ac:dyDescent="0.15">
      <c r="A51" s="92">
        <v>5</v>
      </c>
      <c r="B51" s="91">
        <v>14798</v>
      </c>
      <c r="C51" s="63">
        <v>5400</v>
      </c>
      <c r="D51" s="63">
        <v>6290</v>
      </c>
    </row>
    <row r="52" spans="1:5" x14ac:dyDescent="0.15">
      <c r="A52" s="93">
        <v>6</v>
      </c>
      <c r="B52" s="94">
        <v>14770</v>
      </c>
      <c r="C52" s="94">
        <v>5314</v>
      </c>
      <c r="D52" s="94">
        <v>6190</v>
      </c>
    </row>
    <row r="53" spans="1:5" x14ac:dyDescent="0.15">
      <c r="A53" s="93">
        <v>7</v>
      </c>
      <c r="B53" s="94">
        <v>14720</v>
      </c>
      <c r="C53" s="94">
        <v>5281</v>
      </c>
      <c r="D53" s="94">
        <v>6183</v>
      </c>
    </row>
    <row r="54" spans="1:5" x14ac:dyDescent="0.15">
      <c r="A54" s="93">
        <v>8</v>
      </c>
      <c r="B54" s="94">
        <v>14813</v>
      </c>
      <c r="C54" s="94">
        <v>5177</v>
      </c>
      <c r="D54" s="94">
        <v>6086</v>
      </c>
    </row>
  </sheetData>
  <mergeCells count="1">
    <mergeCell ref="A1:B1"/>
  </mergeCells>
  <phoneticPr fontId="3"/>
  <pageMargins left="0.78700000000000003" right="0.78700000000000003" top="0.98399999999999999" bottom="0.98399999999999999" header="0.51200000000000001" footer="0.51200000000000001"/>
  <pageSetup paperSize="9" scale="9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人口・世帯数の推移</vt:lpstr>
      <vt:lpstr>３団地の人口の推移</vt:lpstr>
      <vt:lpstr>'３団地の人口の推移'!Print_Area</vt:lpstr>
      <vt:lpstr>人口・世帯数の推移!Print_Area</vt:lpstr>
      <vt:lpstr>人口・世帯数の推移!Print_Titles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優香</dc:creator>
  <cp:lastModifiedBy>加藤　優香</cp:lastModifiedBy>
  <dcterms:created xsi:type="dcterms:W3CDTF">2026-10-06T00:28:18Z</dcterms:created>
  <dcterms:modified xsi:type="dcterms:W3CDTF">2026-10-06T00:28:39Z</dcterms:modified>
</cp:coreProperties>
</file>